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1" yWindow="750" windowWidth="20910" windowHeight="10245" tabRatio="729" activeTab="1"/>
  </bookViews>
  <sheets>
    <sheet name="КОСУЛЯ" sheetId="1" r:id="rId1"/>
    <sheet name=" ТУР" sheetId="2" r:id="rId2"/>
    <sheet name="проект лимита" sheetId="3" r:id="rId3"/>
  </sheets>
  <definedNames>
    <definedName name="_xlnm.Print_Area" localSheetId="1">' ТУР'!$A$1:$AE$21</definedName>
    <definedName name="_xlnm.Print_Area" localSheetId="0">'КОСУЛЯ'!$A$1:$AE$25</definedName>
  </definedNames>
  <calcPr fullCalcOnLoad="1"/>
</workbook>
</file>

<file path=xl/sharedStrings.xml><?xml version="1.0" encoding="utf-8"?>
<sst xmlns="http://schemas.openxmlformats.org/spreadsheetml/2006/main" count="167" uniqueCount="92">
  <si>
    <t>Проект квот добычи охотничьих ресурсов</t>
  </si>
  <si>
    <t xml:space="preserve">№ п/п </t>
  </si>
  <si>
    <t>в том числе:</t>
  </si>
  <si>
    <t>Вид охотничьих ресусров</t>
  </si>
  <si>
    <t>Тур</t>
  </si>
  <si>
    <t>2</t>
  </si>
  <si>
    <t>3</t>
  </si>
  <si>
    <t>6</t>
  </si>
  <si>
    <t>ИТОГО:</t>
  </si>
  <si>
    <t>1</t>
  </si>
  <si>
    <t>Лимит добычи, особей</t>
  </si>
  <si>
    <t>Всего</t>
  </si>
  <si>
    <t>в том числе для КМНС</t>
  </si>
  <si>
    <t>Добыча, особей</t>
  </si>
  <si>
    <t>освоение лимита, %</t>
  </si>
  <si>
    <t>Устанавливаемые лимиты добычи, особей</t>
  </si>
  <si>
    <t>в % от численности</t>
  </si>
  <si>
    <t>в том числе</t>
  </si>
  <si>
    <t>взрослые животные  (старше 1 года)</t>
  </si>
  <si>
    <t>до 1 года</t>
  </si>
  <si>
    <t>_______________________________</t>
  </si>
  <si>
    <t>попись</t>
  </si>
  <si>
    <t xml:space="preserve">наименование уполномоченного  </t>
  </si>
  <si>
    <t>органа субъектов Россиской Федерации</t>
  </si>
  <si>
    <t>Руководитель ______________________________________</t>
  </si>
  <si>
    <t>_____________________</t>
  </si>
  <si>
    <t>расшифровка</t>
  </si>
  <si>
    <t>подписи</t>
  </si>
  <si>
    <t>Численность охотничьих ресурсов, от которой устанавливалась квота (объём) добычи, особей</t>
  </si>
  <si>
    <t>Объем добычи для КМНС</t>
  </si>
  <si>
    <t>Утвержденная квота добычи, особей</t>
  </si>
  <si>
    <t>максимально возможная квота (объем) добычи, особей</t>
  </si>
  <si>
    <t>7</t>
  </si>
  <si>
    <t>8</t>
  </si>
  <si>
    <t>Веденский район, ОДОУ</t>
  </si>
  <si>
    <t>Итум-Калинский район, ОДОУ</t>
  </si>
  <si>
    <t>Ножай-Юртовский район, ОДОУ</t>
  </si>
  <si>
    <t>Шаройский район, ОДОУ</t>
  </si>
  <si>
    <t xml:space="preserve">Итум-Калинский район. ОДОУ  </t>
  </si>
  <si>
    <t>Шаройский  район, ОДОУ</t>
  </si>
  <si>
    <t>Ачхой-Мартановский район, ОДОУ</t>
  </si>
  <si>
    <t>Урус-Мартановский район, ОДОУ</t>
  </si>
  <si>
    <t>№</t>
  </si>
  <si>
    <t>п/п</t>
  </si>
  <si>
    <t>Наименование муниципальных образований (районы, округа), охотничьих угодий, иных территорий</t>
  </si>
  <si>
    <t>Предыдущий год</t>
  </si>
  <si>
    <t>Устанавливаемая квота добычи, особей</t>
  </si>
  <si>
    <t>В % от численности</t>
  </si>
  <si>
    <t>В том числе для КМНС, особей</t>
  </si>
  <si>
    <t>взрослые животные (старше 1 года)</t>
  </si>
  <si>
    <t>До 1 года</t>
  </si>
  <si>
    <t>Освоение квоты,%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</si>
  <si>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</si>
  <si>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</si>
  <si>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</si>
  <si>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</si>
  <si>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Процент от численности</t>
  </si>
  <si>
    <t>Косуля европейская</t>
  </si>
  <si>
    <t>Чеченская Республика</t>
  </si>
  <si>
    <t xml:space="preserve">                                                 Проект лимита добычи охотничьих ресурсов</t>
  </si>
  <si>
    <t>5</t>
  </si>
  <si>
    <t xml:space="preserve"> численность видов охотничьих ресурсов, особей*</t>
  </si>
  <si>
    <t>10</t>
  </si>
  <si>
    <t>Курчалойский район, ОДОУ</t>
  </si>
  <si>
    <t>кавказский</t>
  </si>
  <si>
    <t>Тур кавказский</t>
  </si>
  <si>
    <t>Субъект Российской Федерации  Чеченская Республика</t>
  </si>
  <si>
    <t xml:space="preserve">Добыто, особей </t>
  </si>
  <si>
    <t>"_____" _______2023г.</t>
  </si>
  <si>
    <t>4</t>
  </si>
  <si>
    <t>2023 г.</t>
  </si>
  <si>
    <t>9</t>
  </si>
  <si>
    <r>
      <t>Итум-Калинский район,</t>
    </r>
    <r>
      <rPr>
        <b/>
        <sz val="14"/>
        <rFont val="Times New Roman"/>
        <family val="1"/>
      </rPr>
      <t xml:space="preserve"> ГООХ " </t>
    </r>
    <r>
      <rPr>
        <sz val="14"/>
        <rFont val="Times New Roman"/>
        <family val="1"/>
      </rPr>
      <t>Орлиное" ЗОУ</t>
    </r>
  </si>
  <si>
    <r>
      <t xml:space="preserve">Шатойский район, </t>
    </r>
    <r>
      <rPr>
        <b/>
        <sz val="14"/>
        <rFont val="Times New Roman"/>
        <family val="1"/>
      </rPr>
      <t xml:space="preserve"> ГООХ </t>
    </r>
    <r>
      <rPr>
        <sz val="14"/>
        <rFont val="Times New Roman"/>
        <family val="1"/>
      </rPr>
      <t xml:space="preserve">" Орлиное"ЗОУ </t>
    </r>
  </si>
  <si>
    <r>
      <t xml:space="preserve">Шаройский район,  </t>
    </r>
    <r>
      <rPr>
        <b/>
        <sz val="14"/>
        <rFont val="Times New Roman"/>
        <family val="1"/>
      </rPr>
      <t>ГООХ</t>
    </r>
    <r>
      <rPr>
        <sz val="14"/>
        <rFont val="Times New Roman"/>
        <family val="1"/>
      </rPr>
      <t xml:space="preserve"> " Орлиное"ЗОУ</t>
    </r>
  </si>
  <si>
    <r>
      <t xml:space="preserve">Итум-Калинский район. </t>
    </r>
    <r>
      <rPr>
        <b/>
        <sz val="12"/>
        <rFont val="Times New Roman"/>
        <family val="1"/>
      </rPr>
      <t xml:space="preserve"> ГООХ</t>
    </r>
    <r>
      <rPr>
        <sz val="12"/>
        <rFont val="Times New Roman"/>
        <family val="1"/>
      </rPr>
      <t xml:space="preserve"> "Орлиное"ЗОУ  </t>
    </r>
  </si>
  <si>
    <r>
      <t xml:space="preserve">Шаройский  район, </t>
    </r>
    <r>
      <rPr>
        <b/>
        <sz val="12"/>
        <rFont val="Times New Roman"/>
        <family val="1"/>
      </rPr>
      <t>ГООХ</t>
    </r>
    <r>
      <rPr>
        <sz val="12"/>
        <rFont val="Times New Roman"/>
        <family val="1"/>
      </rPr>
      <t xml:space="preserve"> " Орлиное" ЗОУ</t>
    </r>
  </si>
  <si>
    <t>Площадь   охотничьего угодья, иной территории, га, 2023 г. *</t>
  </si>
  <si>
    <t>Плотность населения вида охотничьих ресурсов (численность на 1 апреля текущего года по данным государственного мониторинга охотничьих ресурсов и среды их обитания (особей) на 1000 га площади охотничьих угодий)</t>
  </si>
  <si>
    <t>на период с 1 августа 2024 года до 1 августа 2025 года</t>
  </si>
  <si>
    <t>Площадь   охотничьего угодья, иной территории, га, 2024 г. *</t>
  </si>
  <si>
    <t>2024 г.</t>
  </si>
  <si>
    <t>на  период  с  1  августа  2024 г.  до  1 августа  2025 г.</t>
  </si>
  <si>
    <t>Предыдущий год 2023-2024 гг.</t>
  </si>
  <si>
    <t>Предстоящий год 2024-2025 гг.</t>
  </si>
  <si>
    <t>* Численность охотничьих ресурсов в 2024 г. приведена  только для охотугодий, где планируется их добыча.</t>
  </si>
  <si>
    <t>охотсезон 2024-2025 гг.</t>
  </si>
  <si>
    <r>
      <t>Шелковской район,</t>
    </r>
    <r>
      <rPr>
        <b/>
        <sz val="14"/>
        <rFont val="Times New Roman"/>
        <family val="1"/>
      </rPr>
      <t xml:space="preserve"> ГООХ " </t>
    </r>
    <r>
      <rPr>
        <sz val="14"/>
        <rFont val="Times New Roman"/>
        <family val="1"/>
      </rPr>
      <t>Орлиное" ЗОУ</t>
    </r>
  </si>
  <si>
    <t>11</t>
  </si>
  <si>
    <t>12</t>
  </si>
  <si>
    <t>35,0</t>
  </si>
  <si>
    <t>Шелковской район, ОДОУ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</si>
</sst>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0.000"/>
    <numFmt numFmtId="180" formatCode="0.0000"/>
    <numFmt numFmtId="181" formatCode="#,##0.0"/>
    <numFmt numFmtId="182" formatCode="0.0%"/>
    <numFmt numFmtId="183" formatCode="0.000%"/>
    <numFmt numFmtId="184" formatCode="0.00000000"/>
    <numFmt numFmtId="185" formatCode="0.0000000"/>
    <numFmt numFmtId="186" formatCode="0.000000"/>
    <numFmt numFmtId="187" formatCode="0.00000"/>
  </numFmts>
  <fonts count="56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wrapText="1"/>
    </xf>
    <xf numFmtId="0" fontId="8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1" fillId="0" borderId="0" xfId="55" applyFont="1">
      <alignment/>
      <protection/>
    </xf>
    <xf numFmtId="0" fontId="11" fillId="0" borderId="10" xfId="55" applyFont="1" applyBorder="1" applyAlignment="1">
      <alignment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8" fillId="0" borderId="0" xfId="55" applyFont="1">
      <alignment/>
      <protection/>
    </xf>
    <xf numFmtId="0" fontId="0" fillId="0" borderId="0" xfId="0" applyFont="1" applyAlignment="1">
      <alignment/>
    </xf>
    <xf numFmtId="0" fontId="8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33" borderId="0" xfId="55" applyFont="1" applyFill="1">
      <alignment/>
      <protection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11" fillId="0" borderId="0" xfId="55" applyNumberFormat="1" applyFont="1">
      <alignment/>
      <protection/>
    </xf>
    <xf numFmtId="0" fontId="12" fillId="0" borderId="0" xfId="55" applyFont="1" applyAlignment="1">
      <alignment horizontal="center" vertical="center" wrapText="1"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8" fillId="0" borderId="0" xfId="55" applyFont="1">
      <alignment/>
      <protection/>
    </xf>
    <xf numFmtId="0" fontId="0" fillId="0" borderId="0" xfId="0" applyFont="1" applyAlignment="1">
      <alignment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vertical="center" textRotation="90" wrapText="1"/>
      <protection/>
    </xf>
    <xf numFmtId="0" fontId="10" fillId="0" borderId="10" xfId="55" applyFont="1" applyBorder="1" applyAlignment="1">
      <alignment vertical="center" wrapText="1"/>
      <protection/>
    </xf>
    <xf numFmtId="0" fontId="8" fillId="0" borderId="0" xfId="55" applyFont="1" applyAlignment="1">
      <alignment horizontal="center"/>
      <protection/>
    </xf>
    <xf numFmtId="0" fontId="0" fillId="0" borderId="0" xfId="0" applyFont="1" applyAlignment="1">
      <alignment horizontal="center"/>
    </xf>
    <xf numFmtId="176" fontId="8" fillId="0" borderId="0" xfId="55" applyNumberFormat="1" applyFont="1">
      <alignment/>
      <protection/>
    </xf>
    <xf numFmtId="0" fontId="8" fillId="33" borderId="0" xfId="55" applyFont="1" applyFill="1">
      <alignment/>
      <protection/>
    </xf>
    <xf numFmtId="49" fontId="1" fillId="0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0" xfId="55" applyFont="1" applyFill="1">
      <alignment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1" fillId="36" borderId="0" xfId="55" applyFont="1" applyFill="1">
      <alignment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1" fillId="37" borderId="0" xfId="55" applyFont="1" applyFill="1">
      <alignment/>
      <protection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8" fillId="38" borderId="0" xfId="55" applyFont="1" applyFill="1">
      <alignment/>
      <protection/>
    </xf>
    <xf numFmtId="0" fontId="12" fillId="39" borderId="0" xfId="55" applyFont="1" applyFill="1">
      <alignment/>
      <protection/>
    </xf>
    <xf numFmtId="0" fontId="11" fillId="39" borderId="0" xfId="55" applyFont="1" applyFill="1">
      <alignment/>
      <protection/>
    </xf>
    <xf numFmtId="1" fontId="2" fillId="39" borderId="10" xfId="0" applyNumberFormat="1" applyFont="1" applyFill="1" applyBorder="1" applyAlignment="1">
      <alignment horizontal="center" vertical="center" wrapText="1"/>
    </xf>
    <xf numFmtId="176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4" fillId="39" borderId="0" xfId="0" applyFont="1" applyFill="1" applyAlignment="1">
      <alignment/>
    </xf>
    <xf numFmtId="0" fontId="2" fillId="39" borderId="0" xfId="0" applyFont="1" applyFill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/>
    </xf>
    <xf numFmtId="0" fontId="8" fillId="39" borderId="0" xfId="55" applyFont="1" applyFill="1">
      <alignment/>
      <protection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176" fontId="13" fillId="33" borderId="10" xfId="0" applyNumberFormat="1" applyFont="1" applyFill="1" applyBorder="1" applyAlignment="1">
      <alignment horizontal="center" vertical="center"/>
    </xf>
    <xf numFmtId="1" fontId="13" fillId="39" borderId="10" xfId="0" applyNumberFormat="1" applyFont="1" applyFill="1" applyBorder="1" applyAlignment="1">
      <alignment horizontal="center" vertical="center"/>
    </xf>
    <xf numFmtId="0" fontId="10" fillId="39" borderId="10" xfId="55" applyFont="1" applyFill="1" applyBorder="1" applyAlignment="1">
      <alignment horizontal="center" vertical="center" wrapText="1"/>
      <protection/>
    </xf>
    <xf numFmtId="2" fontId="13" fillId="39" borderId="10" xfId="0" applyNumberFormat="1" applyFont="1" applyFill="1" applyBorder="1" applyAlignment="1">
      <alignment horizontal="center" vertical="center"/>
    </xf>
    <xf numFmtId="0" fontId="10" fillId="39" borderId="10" xfId="55" applyFont="1" applyFill="1" applyBorder="1" applyAlignment="1">
      <alignment vertical="center" textRotation="90" wrapText="1"/>
      <protection/>
    </xf>
    <xf numFmtId="0" fontId="10" fillId="39" borderId="10" xfId="55" applyFont="1" applyFill="1" applyBorder="1" applyAlignment="1">
      <alignment vertical="center" wrapText="1"/>
      <protection/>
    </xf>
    <xf numFmtId="0" fontId="11" fillId="39" borderId="10" xfId="55" applyFont="1" applyFill="1" applyBorder="1" applyAlignment="1">
      <alignment vertical="center"/>
      <protection/>
    </xf>
    <xf numFmtId="0" fontId="11" fillId="39" borderId="10" xfId="55" applyFont="1" applyFill="1" applyBorder="1">
      <alignment/>
      <protection/>
    </xf>
    <xf numFmtId="0" fontId="14" fillId="39" borderId="10" xfId="55" applyFont="1" applyFill="1" applyBorder="1" applyAlignment="1">
      <alignment horizontal="center" vertical="center"/>
      <protection/>
    </xf>
    <xf numFmtId="0" fontId="14" fillId="39" borderId="10" xfId="55" applyFont="1" applyFill="1" applyBorder="1">
      <alignment/>
      <protection/>
    </xf>
    <xf numFmtId="0" fontId="4" fillId="39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0" borderId="0" xfId="55" applyBorder="1">
      <alignment/>
      <protection/>
    </xf>
    <xf numFmtId="0" fontId="10" fillId="39" borderId="10" xfId="55" applyFont="1" applyFill="1" applyBorder="1" applyAlignment="1">
      <alignment horizontal="center" vertical="center" wrapText="1"/>
      <protection/>
    </xf>
    <xf numFmtId="0" fontId="10" fillId="0" borderId="10" xfId="55" applyFont="1" applyBorder="1" applyAlignment="1">
      <alignment vertical="center" textRotation="90" wrapText="1"/>
      <protection/>
    </xf>
    <xf numFmtId="0" fontId="10" fillId="0" borderId="10" xfId="55" applyFont="1" applyBorder="1" applyAlignment="1">
      <alignment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39" borderId="10" xfId="55" applyFont="1" applyFill="1" applyBorder="1" applyAlignment="1">
      <alignment horizontal="center" vertical="center" wrapText="1"/>
      <protection/>
    </xf>
    <xf numFmtId="0" fontId="10" fillId="39" borderId="10" xfId="55" applyFont="1" applyFill="1" applyBorder="1" applyAlignment="1">
      <alignment vertical="center" wrapText="1"/>
      <protection/>
    </xf>
    <xf numFmtId="0" fontId="10" fillId="39" borderId="10" xfId="55" applyFont="1" applyFill="1" applyBorder="1" applyAlignment="1">
      <alignment vertical="center" textRotation="90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17" fillId="33" borderId="12" xfId="54" applyFont="1" applyFill="1" applyBorder="1" applyAlignment="1">
      <alignment/>
      <protection/>
    </xf>
    <xf numFmtId="0" fontId="17" fillId="33" borderId="13" xfId="54" applyFont="1" applyFill="1" applyBorder="1" applyAlignment="1">
      <alignment/>
      <protection/>
    </xf>
    <xf numFmtId="0" fontId="10" fillId="39" borderId="11" xfId="55" applyFont="1" applyFill="1" applyBorder="1" applyAlignment="1">
      <alignment horizontal="center" vertical="center" wrapText="1"/>
      <protection/>
    </xf>
    <xf numFmtId="0" fontId="10" fillId="39" borderId="12" xfId="55" applyFont="1" applyFill="1" applyBorder="1" applyAlignment="1">
      <alignment horizontal="center" vertical="center" wrapText="1"/>
      <protection/>
    </xf>
    <xf numFmtId="0" fontId="10" fillId="39" borderId="13" xfId="55" applyFont="1" applyFill="1" applyBorder="1" applyAlignment="1">
      <alignment horizontal="center" vertical="center" wrapText="1"/>
      <protection/>
    </xf>
    <xf numFmtId="0" fontId="10" fillId="39" borderId="14" xfId="55" applyFont="1" applyFill="1" applyBorder="1" applyAlignment="1">
      <alignment horizontal="center" vertical="center" wrapText="1"/>
      <protection/>
    </xf>
    <xf numFmtId="0" fontId="10" fillId="39" borderId="15" xfId="55" applyFont="1" applyFill="1" applyBorder="1" applyAlignment="1">
      <alignment horizontal="center" vertical="center" wrapText="1"/>
      <protection/>
    </xf>
    <xf numFmtId="0" fontId="10" fillId="39" borderId="16" xfId="55" applyFont="1" applyFill="1" applyBorder="1" applyAlignment="1">
      <alignment horizontal="center" vertical="center" wrapText="1"/>
      <protection/>
    </xf>
    <xf numFmtId="0" fontId="10" fillId="39" borderId="17" xfId="55" applyFont="1" applyFill="1" applyBorder="1" applyAlignment="1">
      <alignment horizontal="center" vertical="center" wrapText="1"/>
      <protection/>
    </xf>
    <xf numFmtId="0" fontId="10" fillId="39" borderId="18" xfId="55" applyFont="1" applyFill="1" applyBorder="1" applyAlignment="1">
      <alignment horizontal="center" vertical="center" wrapText="1"/>
      <protection/>
    </xf>
    <xf numFmtId="0" fontId="10" fillId="39" borderId="19" xfId="55" applyFont="1" applyFill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0" fillId="0" borderId="17" xfId="55" applyFont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5" fillId="39" borderId="11" xfId="54" applyFont="1" applyFill="1" applyBorder="1" applyAlignment="1">
      <alignment horizontal="center" vertical="center" wrapText="1"/>
      <protection/>
    </xf>
    <xf numFmtId="0" fontId="5" fillId="39" borderId="12" xfId="54" applyFont="1" applyFill="1" applyBorder="1" applyAlignment="1">
      <alignment horizontal="center" vertical="center" wrapText="1"/>
      <protection/>
    </xf>
    <xf numFmtId="0" fontId="17" fillId="39" borderId="12" xfId="54" applyFont="1" applyFill="1" applyBorder="1" applyAlignment="1">
      <alignment/>
      <protection/>
    </xf>
    <xf numFmtId="0" fontId="17" fillId="39" borderId="13" xfId="54" applyFont="1" applyFill="1" applyBorder="1" applyAlignment="1">
      <alignment/>
      <protection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39" borderId="10" xfId="55" applyFont="1" applyFill="1" applyBorder="1" applyAlignment="1">
      <alignment horizontal="center" vertical="center"/>
      <protection/>
    </xf>
    <xf numFmtId="0" fontId="4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осуля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0" zoomScaleNormal="75" zoomScaleSheetLayoutView="70" zoomScalePageLayoutView="0" workbookViewId="0" topLeftCell="A7">
      <selection activeCell="Z18" sqref="Z18"/>
    </sheetView>
  </sheetViews>
  <sheetFormatPr defaultColWidth="9.00390625" defaultRowHeight="12.75"/>
  <cols>
    <col min="2" max="2" width="31.25390625" style="0" customWidth="1"/>
    <col min="3" max="3" width="16.625" style="0" customWidth="1"/>
    <col min="4" max="4" width="13.25390625" style="0" customWidth="1"/>
    <col min="5" max="5" width="12.00390625" style="75" customWidth="1"/>
    <col min="6" max="6" width="27.875" style="82" customWidth="1"/>
    <col min="7" max="7" width="13.875" style="0" customWidth="1"/>
    <col min="21" max="21" width="13.625" style="0" customWidth="1"/>
    <col min="22" max="23" width="9.125" style="78" customWidth="1"/>
    <col min="25" max="25" width="13.25390625" style="0" bestFit="1" customWidth="1"/>
  </cols>
  <sheetData>
    <row r="1" spans="1:33" s="16" customFormat="1" ht="18.75">
      <c r="A1" s="41"/>
      <c r="B1" s="42"/>
      <c r="C1" s="42"/>
      <c r="D1" s="42"/>
      <c r="E1" s="84"/>
      <c r="F1" s="84"/>
      <c r="G1" s="42"/>
      <c r="H1" s="42" t="s">
        <v>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84"/>
      <c r="W1" s="84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16" customFormat="1" ht="18.75">
      <c r="A2" s="41"/>
      <c r="B2" s="42"/>
      <c r="C2" s="42"/>
      <c r="D2" s="42"/>
      <c r="E2" s="84"/>
      <c r="F2" s="84"/>
      <c r="G2" s="42"/>
      <c r="H2" s="42" t="s">
        <v>57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84"/>
      <c r="W2" s="84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16" customFormat="1" ht="18.75">
      <c r="A3" s="43"/>
      <c r="B3" s="42"/>
      <c r="C3" s="42"/>
      <c r="D3" s="42"/>
      <c r="E3" s="84"/>
      <c r="F3" s="84"/>
      <c r="G3" s="42"/>
      <c r="H3" s="42" t="s">
        <v>58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84"/>
      <c r="W3" s="84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16" customFormat="1" ht="18.75">
      <c r="A4" s="44"/>
      <c r="B4" s="42"/>
      <c r="C4" s="42"/>
      <c r="D4" s="42"/>
      <c r="E4" s="84"/>
      <c r="F4" s="84"/>
      <c r="G4" s="42"/>
      <c r="H4" s="42" t="s">
        <v>79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84"/>
      <c r="W4" s="84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s="46" customFormat="1" ht="15.75">
      <c r="A5" s="21"/>
      <c r="B5" s="22"/>
      <c r="C5" s="22"/>
      <c r="D5" s="22"/>
      <c r="E5" s="85"/>
      <c r="F5" s="8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85"/>
      <c r="W5" s="85"/>
      <c r="X5" s="22"/>
      <c r="Y5" s="22"/>
      <c r="Z5" s="22"/>
      <c r="AA5" s="22"/>
      <c r="AB5" s="22"/>
      <c r="AC5" s="22"/>
      <c r="AD5" s="22"/>
      <c r="AE5" s="22"/>
      <c r="AF5" s="45"/>
      <c r="AG5" s="45"/>
    </row>
    <row r="6" spans="1:33" s="46" customFormat="1" ht="26.25" customHeight="1">
      <c r="A6" s="47" t="s">
        <v>42</v>
      </c>
      <c r="B6" s="116" t="s">
        <v>44</v>
      </c>
      <c r="C6" s="120" t="s">
        <v>77</v>
      </c>
      <c r="D6" s="127" t="s">
        <v>28</v>
      </c>
      <c r="E6" s="128"/>
      <c r="F6" s="124" t="s">
        <v>78</v>
      </c>
      <c r="G6" s="116" t="s">
        <v>45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 t="s">
        <v>86</v>
      </c>
      <c r="W6" s="116"/>
      <c r="X6" s="116"/>
      <c r="Y6" s="116"/>
      <c r="Z6" s="116"/>
      <c r="AA6" s="116"/>
      <c r="AB6" s="116"/>
      <c r="AC6" s="116"/>
      <c r="AD6" s="116"/>
      <c r="AE6" s="116"/>
      <c r="AF6" s="45"/>
      <c r="AG6" s="45"/>
    </row>
    <row r="7" spans="1:33" s="46" customFormat="1" ht="15.75" customHeight="1">
      <c r="A7" s="47" t="s">
        <v>43</v>
      </c>
      <c r="B7" s="116"/>
      <c r="C7" s="121"/>
      <c r="D7" s="129"/>
      <c r="E7" s="130"/>
      <c r="F7" s="125"/>
      <c r="G7" s="116" t="s">
        <v>30</v>
      </c>
      <c r="H7" s="116"/>
      <c r="I7" s="116"/>
      <c r="J7" s="116"/>
      <c r="K7" s="116"/>
      <c r="L7" s="116"/>
      <c r="M7" s="116"/>
      <c r="N7" s="116"/>
      <c r="O7" s="116" t="s">
        <v>67</v>
      </c>
      <c r="P7" s="116"/>
      <c r="Q7" s="116"/>
      <c r="R7" s="116"/>
      <c r="S7" s="116"/>
      <c r="T7" s="116"/>
      <c r="U7" s="116"/>
      <c r="V7" s="127" t="s">
        <v>31</v>
      </c>
      <c r="W7" s="128"/>
      <c r="X7" s="117" t="s">
        <v>46</v>
      </c>
      <c r="Y7" s="117"/>
      <c r="Z7" s="117"/>
      <c r="AA7" s="117"/>
      <c r="AB7" s="117"/>
      <c r="AC7" s="117"/>
      <c r="AD7" s="117"/>
      <c r="AE7" s="117"/>
      <c r="AF7" s="45"/>
      <c r="AG7" s="45"/>
    </row>
    <row r="8" spans="1:33" s="46" customFormat="1" ht="15.75" customHeight="1">
      <c r="A8" s="23"/>
      <c r="B8" s="116"/>
      <c r="C8" s="122"/>
      <c r="D8" s="129"/>
      <c r="E8" s="130"/>
      <c r="F8" s="125"/>
      <c r="G8" s="114" t="s">
        <v>11</v>
      </c>
      <c r="H8" s="114" t="s">
        <v>47</v>
      </c>
      <c r="I8" s="114" t="s">
        <v>29</v>
      </c>
      <c r="J8" s="115" t="s">
        <v>17</v>
      </c>
      <c r="K8" s="115"/>
      <c r="L8" s="115"/>
      <c r="M8" s="115"/>
      <c r="N8" s="115"/>
      <c r="O8" s="114" t="s">
        <v>11</v>
      </c>
      <c r="P8" s="115" t="s">
        <v>2</v>
      </c>
      <c r="Q8" s="115"/>
      <c r="R8" s="115"/>
      <c r="S8" s="115"/>
      <c r="T8" s="115"/>
      <c r="U8" s="49"/>
      <c r="V8" s="129"/>
      <c r="W8" s="130"/>
      <c r="X8" s="119" t="s">
        <v>11</v>
      </c>
      <c r="Y8" s="119" t="s">
        <v>47</v>
      </c>
      <c r="Z8" s="117" t="s">
        <v>48</v>
      </c>
      <c r="AA8" s="118" t="s">
        <v>2</v>
      </c>
      <c r="AB8" s="118"/>
      <c r="AC8" s="118"/>
      <c r="AD8" s="118"/>
      <c r="AE8" s="118"/>
      <c r="AF8" s="45"/>
      <c r="AG8" s="45"/>
    </row>
    <row r="9" spans="1:33" s="46" customFormat="1" ht="70.5" customHeight="1">
      <c r="A9" s="23"/>
      <c r="B9" s="116"/>
      <c r="C9" s="122"/>
      <c r="D9" s="131"/>
      <c r="E9" s="132"/>
      <c r="F9" s="125"/>
      <c r="G9" s="114"/>
      <c r="H9" s="114"/>
      <c r="I9" s="114"/>
      <c r="J9" s="116" t="s">
        <v>49</v>
      </c>
      <c r="K9" s="116"/>
      <c r="L9" s="116"/>
      <c r="M9" s="116"/>
      <c r="N9" s="114" t="s">
        <v>50</v>
      </c>
      <c r="O9" s="114"/>
      <c r="P9" s="116" t="s">
        <v>49</v>
      </c>
      <c r="Q9" s="116"/>
      <c r="R9" s="116"/>
      <c r="S9" s="116"/>
      <c r="T9" s="114" t="s">
        <v>50</v>
      </c>
      <c r="U9" s="114" t="s">
        <v>51</v>
      </c>
      <c r="V9" s="131"/>
      <c r="W9" s="132"/>
      <c r="X9" s="119"/>
      <c r="Y9" s="119"/>
      <c r="Z9" s="117"/>
      <c r="AA9" s="117" t="s">
        <v>49</v>
      </c>
      <c r="AB9" s="117"/>
      <c r="AC9" s="117"/>
      <c r="AD9" s="117"/>
      <c r="AE9" s="119" t="s">
        <v>50</v>
      </c>
      <c r="AF9" s="45"/>
      <c r="AG9" s="45"/>
    </row>
    <row r="10" spans="1:33" s="46" customFormat="1" ht="153" customHeight="1">
      <c r="A10" s="23"/>
      <c r="B10" s="116"/>
      <c r="C10" s="123"/>
      <c r="D10" s="108">
        <v>2023</v>
      </c>
      <c r="E10" s="108">
        <v>2024</v>
      </c>
      <c r="F10" s="126"/>
      <c r="G10" s="114"/>
      <c r="H10" s="114"/>
      <c r="I10" s="114"/>
      <c r="J10" s="48" t="s">
        <v>52</v>
      </c>
      <c r="K10" s="48" t="s">
        <v>53</v>
      </c>
      <c r="L10" s="48" t="s">
        <v>54</v>
      </c>
      <c r="M10" s="48" t="s">
        <v>55</v>
      </c>
      <c r="N10" s="114"/>
      <c r="O10" s="114"/>
      <c r="P10" s="48" t="s">
        <v>52</v>
      </c>
      <c r="Q10" s="48" t="s">
        <v>53</v>
      </c>
      <c r="R10" s="48" t="s">
        <v>54</v>
      </c>
      <c r="S10" s="48" t="s">
        <v>55</v>
      </c>
      <c r="T10" s="114"/>
      <c r="U10" s="114"/>
      <c r="V10" s="102" t="s">
        <v>11</v>
      </c>
      <c r="W10" s="102" t="s">
        <v>56</v>
      </c>
      <c r="X10" s="119"/>
      <c r="Y10" s="119"/>
      <c r="Z10" s="117"/>
      <c r="AA10" s="102" t="s">
        <v>52</v>
      </c>
      <c r="AB10" s="102" t="s">
        <v>53</v>
      </c>
      <c r="AC10" s="102" t="s">
        <v>54</v>
      </c>
      <c r="AD10" s="102" t="s">
        <v>55</v>
      </c>
      <c r="AE10" s="119"/>
      <c r="AF10" s="45"/>
      <c r="AG10" s="45"/>
    </row>
    <row r="11" spans="1:33" s="46" customFormat="1" ht="15.75">
      <c r="A11" s="47">
        <v>1</v>
      </c>
      <c r="B11" s="47">
        <v>2</v>
      </c>
      <c r="C11" s="47">
        <v>3</v>
      </c>
      <c r="D11" s="100">
        <v>4</v>
      </c>
      <c r="E11" s="100">
        <v>5</v>
      </c>
      <c r="F11" s="100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100">
        <v>22</v>
      </c>
      <c r="W11" s="100">
        <v>23</v>
      </c>
      <c r="X11" s="100">
        <v>24</v>
      </c>
      <c r="Y11" s="100">
        <v>25</v>
      </c>
      <c r="Z11" s="100">
        <v>26</v>
      </c>
      <c r="AA11" s="100">
        <v>27</v>
      </c>
      <c r="AB11" s="100">
        <v>28</v>
      </c>
      <c r="AC11" s="100">
        <v>29</v>
      </c>
      <c r="AD11" s="100">
        <v>30</v>
      </c>
      <c r="AE11" s="100">
        <v>31</v>
      </c>
      <c r="AF11" s="45"/>
      <c r="AG11" s="45"/>
    </row>
    <row r="12" spans="1:33" s="51" customFormat="1" ht="15.75">
      <c r="A12" s="47"/>
      <c r="B12" s="47"/>
      <c r="C12" s="47">
        <v>2023</v>
      </c>
      <c r="D12" s="100">
        <v>2023</v>
      </c>
      <c r="E12" s="100">
        <v>2024</v>
      </c>
      <c r="F12" s="100">
        <v>2024</v>
      </c>
      <c r="G12" s="113">
        <v>2023</v>
      </c>
      <c r="H12" s="113">
        <v>2023</v>
      </c>
      <c r="I12" s="113">
        <v>2023</v>
      </c>
      <c r="J12" s="113">
        <v>2023</v>
      </c>
      <c r="K12" s="113">
        <v>2023</v>
      </c>
      <c r="L12" s="113">
        <v>2023</v>
      </c>
      <c r="M12" s="113">
        <v>2023</v>
      </c>
      <c r="N12" s="113">
        <v>203</v>
      </c>
      <c r="O12" s="113">
        <v>2023</v>
      </c>
      <c r="P12" s="113">
        <v>2023</v>
      </c>
      <c r="Q12" s="113">
        <v>2023</v>
      </c>
      <c r="R12" s="113">
        <v>2023</v>
      </c>
      <c r="S12" s="113">
        <v>2023</v>
      </c>
      <c r="T12" s="113">
        <v>2023</v>
      </c>
      <c r="U12" s="113">
        <v>2023</v>
      </c>
      <c r="V12" s="100">
        <v>2024</v>
      </c>
      <c r="W12" s="100">
        <v>2024</v>
      </c>
      <c r="X12" s="100">
        <v>2024</v>
      </c>
      <c r="Y12" s="100">
        <v>2024</v>
      </c>
      <c r="Z12" s="100">
        <v>2024</v>
      </c>
      <c r="AA12" s="100">
        <v>2024</v>
      </c>
      <c r="AB12" s="100">
        <v>2024</v>
      </c>
      <c r="AC12" s="100">
        <v>2024</v>
      </c>
      <c r="AD12" s="100">
        <v>2024</v>
      </c>
      <c r="AE12" s="100">
        <v>2024</v>
      </c>
      <c r="AF12" s="50"/>
      <c r="AG12" s="50"/>
    </row>
    <row r="13" spans="1:33" s="26" customFormat="1" ht="39" customHeight="1">
      <c r="A13" s="17" t="s">
        <v>9</v>
      </c>
      <c r="B13" s="1" t="s">
        <v>40</v>
      </c>
      <c r="C13" s="18">
        <v>115.2</v>
      </c>
      <c r="D13" s="96">
        <v>105</v>
      </c>
      <c r="E13" s="96">
        <v>117</v>
      </c>
      <c r="F13" s="97">
        <f>E13/C13</f>
        <v>1.015625</v>
      </c>
      <c r="G13" s="39">
        <v>7</v>
      </c>
      <c r="H13" s="39">
        <v>5</v>
      </c>
      <c r="I13" s="39">
        <v>0</v>
      </c>
      <c r="J13" s="39">
        <v>0</v>
      </c>
      <c r="K13" s="39">
        <v>0</v>
      </c>
      <c r="L13" s="39">
        <v>0</v>
      </c>
      <c r="M13" s="39">
        <v>5</v>
      </c>
      <c r="N13" s="39">
        <v>2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64">
        <f>S13/G13*100</f>
        <v>0</v>
      </c>
      <c r="V13" s="97">
        <f aca="true" t="shared" si="0" ref="V13:V25">E13*W13/100</f>
        <v>5.85</v>
      </c>
      <c r="W13" s="96">
        <v>5</v>
      </c>
      <c r="X13" s="96">
        <v>6</v>
      </c>
      <c r="Y13" s="97">
        <f aca="true" t="shared" si="1" ref="Y13:Y25">X13/E13*100</f>
        <v>5.128205128205128</v>
      </c>
      <c r="Z13" s="103"/>
      <c r="AA13" s="103"/>
      <c r="AB13" s="103"/>
      <c r="AC13" s="103"/>
      <c r="AD13" s="96">
        <v>3</v>
      </c>
      <c r="AE13" s="96">
        <v>3</v>
      </c>
      <c r="AF13" s="52"/>
      <c r="AG13" s="25"/>
    </row>
    <row r="14" spans="1:33" s="26" customFormat="1" ht="29.25" customHeight="1">
      <c r="A14" s="17" t="s">
        <v>5</v>
      </c>
      <c r="B14" s="54" t="s">
        <v>34</v>
      </c>
      <c r="C14" s="18">
        <v>90.8</v>
      </c>
      <c r="D14" s="96">
        <v>196</v>
      </c>
      <c r="E14" s="96">
        <v>200</v>
      </c>
      <c r="F14" s="97">
        <f aca="true" t="shared" si="2" ref="F14:F25">E14/C14</f>
        <v>2.2026431718061676</v>
      </c>
      <c r="G14" s="38">
        <v>9</v>
      </c>
      <c r="H14" s="38">
        <v>5</v>
      </c>
      <c r="I14" s="38">
        <v>0</v>
      </c>
      <c r="J14" s="38">
        <v>0</v>
      </c>
      <c r="K14" s="38">
        <v>0</v>
      </c>
      <c r="L14" s="38">
        <v>0</v>
      </c>
      <c r="M14" s="38">
        <v>4</v>
      </c>
      <c r="N14" s="38">
        <v>5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64">
        <f aca="true" t="shared" si="3" ref="U14:U25">S14/G14*100</f>
        <v>0</v>
      </c>
      <c r="V14" s="97">
        <f t="shared" si="0"/>
        <v>10</v>
      </c>
      <c r="W14" s="96">
        <v>5</v>
      </c>
      <c r="X14" s="96">
        <v>10</v>
      </c>
      <c r="Y14" s="97">
        <f t="shared" si="1"/>
        <v>5</v>
      </c>
      <c r="Z14" s="103"/>
      <c r="AA14" s="103"/>
      <c r="AB14" s="103"/>
      <c r="AC14" s="103"/>
      <c r="AD14" s="96">
        <f aca="true" t="shared" si="4" ref="AD14:AD22">X14-AE14</f>
        <v>5</v>
      </c>
      <c r="AE14" s="96">
        <v>5</v>
      </c>
      <c r="AF14" s="52"/>
      <c r="AG14" s="25"/>
    </row>
    <row r="15" spans="1:33" s="26" customFormat="1" ht="37.5">
      <c r="A15" s="17" t="s">
        <v>6</v>
      </c>
      <c r="B15" s="19" t="s">
        <v>35</v>
      </c>
      <c r="C15" s="18">
        <v>75.8</v>
      </c>
      <c r="D15" s="96">
        <v>96</v>
      </c>
      <c r="E15" s="96">
        <v>108</v>
      </c>
      <c r="F15" s="97">
        <f t="shared" si="2"/>
        <v>1.424802110817942</v>
      </c>
      <c r="G15" s="39">
        <v>6</v>
      </c>
      <c r="H15" s="39">
        <v>7</v>
      </c>
      <c r="I15" s="39">
        <v>0</v>
      </c>
      <c r="J15" s="39">
        <v>0</v>
      </c>
      <c r="K15" s="39">
        <v>0</v>
      </c>
      <c r="L15" s="39">
        <v>0</v>
      </c>
      <c r="M15" s="39">
        <v>3</v>
      </c>
      <c r="N15" s="39">
        <v>3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64">
        <f t="shared" si="3"/>
        <v>0</v>
      </c>
      <c r="V15" s="97">
        <f t="shared" si="0"/>
        <v>7.56</v>
      </c>
      <c r="W15" s="96">
        <v>7</v>
      </c>
      <c r="X15" s="96">
        <v>7</v>
      </c>
      <c r="Y15" s="97">
        <f t="shared" si="1"/>
        <v>6.481481481481481</v>
      </c>
      <c r="Z15" s="104"/>
      <c r="AA15" s="104"/>
      <c r="AB15" s="104"/>
      <c r="AC15" s="104"/>
      <c r="AD15" s="96">
        <f t="shared" si="4"/>
        <v>4</v>
      </c>
      <c r="AE15" s="96">
        <v>3</v>
      </c>
      <c r="AF15" s="52"/>
      <c r="AG15" s="25"/>
    </row>
    <row r="16" spans="1:33" s="26" customFormat="1" ht="37.5" customHeight="1">
      <c r="A16" s="17" t="s">
        <v>69</v>
      </c>
      <c r="B16" s="19" t="s">
        <v>36</v>
      </c>
      <c r="C16" s="18">
        <v>59.9</v>
      </c>
      <c r="D16" s="96">
        <v>453</v>
      </c>
      <c r="E16" s="96">
        <v>466</v>
      </c>
      <c r="F16" s="97">
        <f t="shared" si="2"/>
        <v>7.779632721202003</v>
      </c>
      <c r="G16" s="39">
        <v>22</v>
      </c>
      <c r="H16" s="39">
        <v>5</v>
      </c>
      <c r="I16" s="39">
        <v>0</v>
      </c>
      <c r="J16" s="39">
        <v>0</v>
      </c>
      <c r="K16" s="39">
        <v>0</v>
      </c>
      <c r="L16" s="39">
        <v>0</v>
      </c>
      <c r="M16" s="39">
        <v>9</v>
      </c>
      <c r="N16" s="39">
        <v>13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64">
        <f t="shared" si="3"/>
        <v>0</v>
      </c>
      <c r="V16" s="97">
        <f t="shared" si="0"/>
        <v>23.3</v>
      </c>
      <c r="W16" s="96">
        <v>5</v>
      </c>
      <c r="X16" s="96">
        <v>23</v>
      </c>
      <c r="Y16" s="97">
        <f t="shared" si="1"/>
        <v>4.935622317596566</v>
      </c>
      <c r="Z16" s="104"/>
      <c r="AA16" s="104"/>
      <c r="AB16" s="104"/>
      <c r="AC16" s="104"/>
      <c r="AD16" s="96">
        <v>10</v>
      </c>
      <c r="AE16" s="96">
        <v>13</v>
      </c>
      <c r="AF16" s="52"/>
      <c r="AG16" s="25"/>
    </row>
    <row r="17" spans="1:33" s="26" customFormat="1" ht="48.75" customHeight="1">
      <c r="A17" s="17" t="s">
        <v>60</v>
      </c>
      <c r="B17" s="56" t="s">
        <v>41</v>
      </c>
      <c r="C17" s="18">
        <v>59.7</v>
      </c>
      <c r="D17" s="96">
        <v>297</v>
      </c>
      <c r="E17" s="96">
        <v>318</v>
      </c>
      <c r="F17" s="97">
        <f t="shared" si="2"/>
        <v>5.326633165829145</v>
      </c>
      <c r="G17" s="39">
        <v>14</v>
      </c>
      <c r="H17" s="39">
        <v>5</v>
      </c>
      <c r="I17" s="39">
        <v>0</v>
      </c>
      <c r="J17" s="39">
        <v>0</v>
      </c>
      <c r="K17" s="39">
        <v>0</v>
      </c>
      <c r="L17" s="39">
        <v>0</v>
      </c>
      <c r="M17" s="39">
        <v>3</v>
      </c>
      <c r="N17" s="39">
        <v>11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64">
        <f t="shared" si="3"/>
        <v>0</v>
      </c>
      <c r="V17" s="97">
        <f t="shared" si="0"/>
        <v>15.9</v>
      </c>
      <c r="W17" s="96">
        <v>5</v>
      </c>
      <c r="X17" s="96">
        <v>15</v>
      </c>
      <c r="Y17" s="97">
        <f t="shared" si="1"/>
        <v>4.716981132075472</v>
      </c>
      <c r="Z17" s="104"/>
      <c r="AA17" s="104"/>
      <c r="AB17" s="104"/>
      <c r="AC17" s="104"/>
      <c r="AD17" s="96">
        <v>8</v>
      </c>
      <c r="AE17" s="96">
        <v>7</v>
      </c>
      <c r="AF17" s="52"/>
      <c r="AG17" s="25"/>
    </row>
    <row r="18" spans="1:33" s="26" customFormat="1" ht="44.25" customHeight="1">
      <c r="A18" s="17" t="s">
        <v>7</v>
      </c>
      <c r="B18" s="54" t="s">
        <v>37</v>
      </c>
      <c r="C18" s="18">
        <v>43.7</v>
      </c>
      <c r="D18" s="96">
        <v>182</v>
      </c>
      <c r="E18" s="96">
        <v>189</v>
      </c>
      <c r="F18" s="97">
        <f t="shared" si="2"/>
        <v>4.324942791762013</v>
      </c>
      <c r="G18" s="39">
        <v>9</v>
      </c>
      <c r="H18" s="39">
        <v>5</v>
      </c>
      <c r="I18" s="39">
        <v>0</v>
      </c>
      <c r="J18" s="39">
        <v>0</v>
      </c>
      <c r="K18" s="39">
        <v>0</v>
      </c>
      <c r="L18" s="39">
        <v>0</v>
      </c>
      <c r="M18" s="39">
        <v>2</v>
      </c>
      <c r="N18" s="39">
        <v>7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0</v>
      </c>
      <c r="U18" s="64">
        <f t="shared" si="3"/>
        <v>11.11111111111111</v>
      </c>
      <c r="V18" s="97">
        <f t="shared" si="0"/>
        <v>13.23</v>
      </c>
      <c r="W18" s="96">
        <v>7</v>
      </c>
      <c r="X18" s="96">
        <v>13</v>
      </c>
      <c r="Y18" s="97">
        <f t="shared" si="1"/>
        <v>6.878306878306878</v>
      </c>
      <c r="Z18" s="104"/>
      <c r="AA18" s="104"/>
      <c r="AB18" s="104"/>
      <c r="AC18" s="104"/>
      <c r="AD18" s="96">
        <f t="shared" si="4"/>
        <v>6</v>
      </c>
      <c r="AE18" s="96">
        <v>7</v>
      </c>
      <c r="AF18" s="52"/>
      <c r="AG18" s="25"/>
    </row>
    <row r="19" spans="1:33" s="26" customFormat="1" ht="37.5">
      <c r="A19" s="17" t="s">
        <v>32</v>
      </c>
      <c r="B19" s="54" t="s">
        <v>91</v>
      </c>
      <c r="C19" s="18">
        <v>246.7</v>
      </c>
      <c r="D19" s="96">
        <v>0</v>
      </c>
      <c r="E19" s="96">
        <v>226</v>
      </c>
      <c r="F19" s="97">
        <f t="shared" si="2"/>
        <v>0.916092419943251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64" t="e">
        <f t="shared" si="3"/>
        <v>#DIV/0!</v>
      </c>
      <c r="V19" s="97">
        <f t="shared" si="0"/>
        <v>11.3</v>
      </c>
      <c r="W19" s="96">
        <v>5</v>
      </c>
      <c r="X19" s="96">
        <v>11</v>
      </c>
      <c r="Y19" s="97">
        <f t="shared" si="1"/>
        <v>4.867256637168142</v>
      </c>
      <c r="Z19" s="104"/>
      <c r="AA19" s="104"/>
      <c r="AB19" s="104"/>
      <c r="AC19" s="104"/>
      <c r="AD19" s="96">
        <v>6</v>
      </c>
      <c r="AE19" s="96">
        <v>5</v>
      </c>
      <c r="AF19" s="52"/>
      <c r="AG19" s="25"/>
    </row>
    <row r="20" spans="1:33" s="26" customFormat="1" ht="43.5" customHeight="1">
      <c r="A20" s="17" t="s">
        <v>33</v>
      </c>
      <c r="B20" s="55" t="s">
        <v>63</v>
      </c>
      <c r="C20" s="18">
        <v>38.8</v>
      </c>
      <c r="D20" s="96">
        <v>93</v>
      </c>
      <c r="E20" s="96">
        <v>100</v>
      </c>
      <c r="F20" s="97">
        <f t="shared" si="2"/>
        <v>2.577319587628866</v>
      </c>
      <c r="G20" s="39">
        <v>6</v>
      </c>
      <c r="H20" s="39">
        <v>7</v>
      </c>
      <c r="I20" s="39">
        <v>0</v>
      </c>
      <c r="J20" s="39">
        <v>0</v>
      </c>
      <c r="K20" s="39">
        <v>0</v>
      </c>
      <c r="L20" s="39">
        <v>0</v>
      </c>
      <c r="M20" s="39">
        <v>3</v>
      </c>
      <c r="N20" s="39">
        <v>3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64">
        <f t="shared" si="3"/>
        <v>0</v>
      </c>
      <c r="V20" s="97">
        <f t="shared" si="0"/>
        <v>7</v>
      </c>
      <c r="W20" s="96">
        <v>7</v>
      </c>
      <c r="X20" s="96">
        <v>7</v>
      </c>
      <c r="Y20" s="97">
        <f t="shared" si="1"/>
        <v>7.000000000000001</v>
      </c>
      <c r="Z20" s="104"/>
      <c r="AA20" s="104"/>
      <c r="AB20" s="104"/>
      <c r="AC20" s="104"/>
      <c r="AD20" s="96">
        <f t="shared" si="4"/>
        <v>4</v>
      </c>
      <c r="AE20" s="96">
        <v>3</v>
      </c>
      <c r="AF20" s="52"/>
      <c r="AG20" s="25"/>
    </row>
    <row r="21" spans="1:34" s="26" customFormat="1" ht="43.5" customHeight="1">
      <c r="A21" s="17" t="s">
        <v>71</v>
      </c>
      <c r="B21" s="19" t="s">
        <v>87</v>
      </c>
      <c r="C21" s="109" t="s">
        <v>90</v>
      </c>
      <c r="D21" s="18">
        <v>0</v>
      </c>
      <c r="E21" s="96">
        <v>2</v>
      </c>
      <c r="F21" s="97">
        <f t="shared" si="2"/>
        <v>0.05714285714285714</v>
      </c>
      <c r="G21" s="97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64" t="e">
        <f t="shared" si="3"/>
        <v>#DIV/0!</v>
      </c>
      <c r="V21" s="97">
        <f t="shared" si="0"/>
        <v>0</v>
      </c>
      <c r="W21" s="97">
        <v>0</v>
      </c>
      <c r="X21" s="96">
        <v>0</v>
      </c>
      <c r="Y21" s="96">
        <f t="shared" si="1"/>
        <v>0</v>
      </c>
      <c r="Z21" s="97"/>
      <c r="AA21" s="104"/>
      <c r="AB21" s="104"/>
      <c r="AC21" s="104"/>
      <c r="AD21" s="159">
        <v>0</v>
      </c>
      <c r="AE21" s="160">
        <v>0</v>
      </c>
      <c r="AF21" s="110"/>
      <c r="AG21" s="52"/>
      <c r="AH21" s="25"/>
    </row>
    <row r="22" spans="1:33" s="26" customFormat="1" ht="39.75" customHeight="1">
      <c r="A22" s="66" t="s">
        <v>62</v>
      </c>
      <c r="B22" s="19" t="s">
        <v>72</v>
      </c>
      <c r="C22" s="92">
        <v>39.96</v>
      </c>
      <c r="D22" s="96">
        <v>61</v>
      </c>
      <c r="E22" s="96">
        <v>65</v>
      </c>
      <c r="F22" s="97">
        <f t="shared" si="2"/>
        <v>1.6266266266266265</v>
      </c>
      <c r="G22" s="67">
        <v>4</v>
      </c>
      <c r="H22" s="67">
        <v>7</v>
      </c>
      <c r="I22" s="67">
        <v>0</v>
      </c>
      <c r="J22" s="67">
        <v>0</v>
      </c>
      <c r="K22" s="67">
        <v>0</v>
      </c>
      <c r="L22" s="67">
        <v>0</v>
      </c>
      <c r="M22" s="67">
        <v>2</v>
      </c>
      <c r="N22" s="67">
        <v>2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4">
        <f t="shared" si="3"/>
        <v>0</v>
      </c>
      <c r="V22" s="97">
        <f t="shared" si="0"/>
        <v>4.55</v>
      </c>
      <c r="W22" s="96">
        <v>7</v>
      </c>
      <c r="X22" s="96">
        <v>4</v>
      </c>
      <c r="Y22" s="97">
        <f t="shared" si="1"/>
        <v>6.153846153846154</v>
      </c>
      <c r="Z22" s="105"/>
      <c r="AA22" s="105"/>
      <c r="AB22" s="105"/>
      <c r="AC22" s="105"/>
      <c r="AD22" s="96">
        <f t="shared" si="4"/>
        <v>2</v>
      </c>
      <c r="AE22" s="96">
        <v>2</v>
      </c>
      <c r="AF22" s="52"/>
      <c r="AG22" s="25"/>
    </row>
    <row r="23" spans="1:33" s="26" customFormat="1" ht="40.5" customHeight="1">
      <c r="A23" s="66" t="s">
        <v>88</v>
      </c>
      <c r="B23" s="55" t="s">
        <v>73</v>
      </c>
      <c r="C23" s="63">
        <v>30</v>
      </c>
      <c r="D23" s="96">
        <v>205</v>
      </c>
      <c r="E23" s="96">
        <v>149</v>
      </c>
      <c r="F23" s="97">
        <f t="shared" si="2"/>
        <v>4.966666666666667</v>
      </c>
      <c r="G23" s="67">
        <v>10</v>
      </c>
      <c r="H23" s="67">
        <v>5</v>
      </c>
      <c r="I23" s="67">
        <v>0</v>
      </c>
      <c r="J23" s="67">
        <v>0</v>
      </c>
      <c r="K23" s="67">
        <v>0</v>
      </c>
      <c r="L23" s="67">
        <v>0</v>
      </c>
      <c r="M23" s="67">
        <v>4</v>
      </c>
      <c r="N23" s="67">
        <v>6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4">
        <f t="shared" si="3"/>
        <v>0</v>
      </c>
      <c r="V23" s="97">
        <f t="shared" si="0"/>
        <v>10.43</v>
      </c>
      <c r="W23" s="96">
        <v>7</v>
      </c>
      <c r="X23" s="96">
        <v>10</v>
      </c>
      <c r="Y23" s="97">
        <f t="shared" si="1"/>
        <v>6.7114093959731544</v>
      </c>
      <c r="Z23" s="105"/>
      <c r="AA23" s="105"/>
      <c r="AB23" s="105"/>
      <c r="AC23" s="105"/>
      <c r="AD23" s="96">
        <v>5</v>
      </c>
      <c r="AE23" s="96">
        <v>5</v>
      </c>
      <c r="AF23" s="52"/>
      <c r="AG23" s="25"/>
    </row>
    <row r="24" spans="1:33" s="26" customFormat="1" ht="39.75" customHeight="1">
      <c r="A24" s="66" t="s">
        <v>89</v>
      </c>
      <c r="B24" s="55" t="s">
        <v>74</v>
      </c>
      <c r="C24" s="63">
        <v>10</v>
      </c>
      <c r="D24" s="96">
        <v>39</v>
      </c>
      <c r="E24" s="96">
        <v>25</v>
      </c>
      <c r="F24" s="97">
        <f t="shared" si="2"/>
        <v>2.5</v>
      </c>
      <c r="G24" s="67">
        <v>3</v>
      </c>
      <c r="H24" s="67">
        <v>7</v>
      </c>
      <c r="I24" s="67">
        <v>0</v>
      </c>
      <c r="J24" s="67">
        <v>0</v>
      </c>
      <c r="K24" s="67">
        <v>0</v>
      </c>
      <c r="L24" s="67">
        <v>0</v>
      </c>
      <c r="M24" s="67">
        <v>1</v>
      </c>
      <c r="N24" s="67">
        <v>2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4">
        <f t="shared" si="3"/>
        <v>0</v>
      </c>
      <c r="V24" s="97">
        <f t="shared" si="0"/>
        <v>0</v>
      </c>
      <c r="W24" s="96">
        <v>0</v>
      </c>
      <c r="X24" s="96">
        <v>0</v>
      </c>
      <c r="Y24" s="97">
        <f t="shared" si="1"/>
        <v>0</v>
      </c>
      <c r="Z24" s="105"/>
      <c r="AA24" s="105"/>
      <c r="AB24" s="105"/>
      <c r="AC24" s="105"/>
      <c r="AD24" s="96">
        <v>0</v>
      </c>
      <c r="AE24" s="96">
        <v>0</v>
      </c>
      <c r="AF24" s="52"/>
      <c r="AG24" s="25"/>
    </row>
    <row r="25" spans="1:33" s="26" customFormat="1" ht="31.5" customHeight="1">
      <c r="A25" s="68"/>
      <c r="B25" s="69" t="s">
        <v>8</v>
      </c>
      <c r="C25" s="93">
        <f>SUM(C13:C24)</f>
        <v>810.56</v>
      </c>
      <c r="D25" s="93">
        <f>SUM(D13:D24)</f>
        <v>1727</v>
      </c>
      <c r="E25" s="93">
        <f>SUM(E13:E24)</f>
        <v>1965</v>
      </c>
      <c r="F25" s="101">
        <f t="shared" si="2"/>
        <v>2.424249901302803</v>
      </c>
      <c r="G25" s="71">
        <f>SUM(G13:G24)</f>
        <v>90</v>
      </c>
      <c r="H25" s="71">
        <v>0</v>
      </c>
      <c r="I25" s="65">
        <v>0</v>
      </c>
      <c r="J25" s="65">
        <v>0</v>
      </c>
      <c r="K25" s="65">
        <v>0</v>
      </c>
      <c r="L25" s="65">
        <v>0</v>
      </c>
      <c r="M25" s="71">
        <f>SUM(M13:M24)</f>
        <v>36</v>
      </c>
      <c r="N25" s="71">
        <f>SUM(N13:N24)</f>
        <v>54</v>
      </c>
      <c r="O25" s="71">
        <f>SUM(O13:O20)</f>
        <v>0</v>
      </c>
      <c r="P25" s="65">
        <v>0</v>
      </c>
      <c r="Q25" s="65">
        <v>0</v>
      </c>
      <c r="R25" s="65">
        <v>0</v>
      </c>
      <c r="S25" s="71">
        <f>SUM(S13:S24)</f>
        <v>1</v>
      </c>
      <c r="T25" s="71">
        <f>SUM(T13:T24)</f>
        <v>0</v>
      </c>
      <c r="U25" s="64">
        <f t="shared" si="3"/>
        <v>1.1111111111111112</v>
      </c>
      <c r="V25" s="101">
        <f t="shared" si="0"/>
        <v>0</v>
      </c>
      <c r="W25" s="106">
        <v>0</v>
      </c>
      <c r="X25" s="93">
        <f>SUM(X13:X24)</f>
        <v>106</v>
      </c>
      <c r="Y25" s="101">
        <f t="shared" si="1"/>
        <v>5.39440203562341</v>
      </c>
      <c r="Z25" s="107"/>
      <c r="AA25" s="107"/>
      <c r="AB25" s="107"/>
      <c r="AC25" s="107"/>
      <c r="AD25" s="93">
        <f>SUM(AD13:AD24)</f>
        <v>53</v>
      </c>
      <c r="AE25" s="93">
        <f>SUM(AE13:AE24)</f>
        <v>53</v>
      </c>
      <c r="AF25" s="60"/>
      <c r="AG25" s="111"/>
    </row>
    <row r="26" spans="1:33" s="46" customFormat="1" ht="15.75">
      <c r="A26" s="45"/>
      <c r="B26" s="45"/>
      <c r="C26" s="45"/>
      <c r="D26" s="22"/>
      <c r="E26" s="73"/>
      <c r="F26" s="79"/>
      <c r="G26" s="22"/>
      <c r="H26" s="22"/>
      <c r="I26" s="22"/>
      <c r="J26" s="22"/>
      <c r="K26" s="22"/>
      <c r="L26" s="22"/>
      <c r="M26" s="22"/>
      <c r="N26" s="40"/>
      <c r="O26" s="22"/>
      <c r="P26" s="22"/>
      <c r="Q26" s="22"/>
      <c r="R26" s="22"/>
      <c r="S26" s="22"/>
      <c r="T26" s="40"/>
      <c r="U26" s="22"/>
      <c r="V26" s="76"/>
      <c r="W26" s="76"/>
      <c r="X26" s="22"/>
      <c r="Y26" s="22"/>
      <c r="Z26" s="22"/>
      <c r="AA26" s="22"/>
      <c r="AB26" s="22"/>
      <c r="AC26" s="22"/>
      <c r="AD26" s="22"/>
      <c r="AE26" s="45"/>
      <c r="AF26" s="45"/>
      <c r="AG26" s="45"/>
    </row>
    <row r="27" spans="1:33" s="33" customFormat="1" ht="18.75">
      <c r="A27" s="32"/>
      <c r="B27" s="32"/>
      <c r="C27" s="32"/>
      <c r="D27" s="32"/>
      <c r="E27" s="73"/>
      <c r="F27" s="80"/>
      <c r="J27" s="45"/>
      <c r="K27" s="45"/>
      <c r="L27" s="45"/>
      <c r="M27" s="45"/>
      <c r="N27" s="45"/>
      <c r="O27" s="45"/>
      <c r="P27" s="32"/>
      <c r="Q27" s="53"/>
      <c r="R27" s="53"/>
      <c r="S27" s="53"/>
      <c r="T27" s="53"/>
      <c r="U27" s="53"/>
      <c r="V27" s="76"/>
      <c r="W27" s="76"/>
      <c r="X27" s="83"/>
      <c r="Y27" s="83"/>
      <c r="Z27" s="83"/>
      <c r="AA27" s="83"/>
      <c r="AB27" s="83"/>
      <c r="AC27" s="83"/>
      <c r="AD27" s="83"/>
      <c r="AE27" s="83"/>
      <c r="AF27" s="83"/>
      <c r="AG27" s="83"/>
    </row>
    <row r="28" spans="5:23" s="26" customFormat="1" ht="12.75">
      <c r="E28" s="74"/>
      <c r="F28" s="81"/>
      <c r="V28" s="77"/>
      <c r="W28" s="77"/>
    </row>
    <row r="29" spans="5:23" s="26" customFormat="1" ht="12.75">
      <c r="E29" s="74"/>
      <c r="F29" s="81"/>
      <c r="V29" s="77"/>
      <c r="W29" s="77"/>
    </row>
    <row r="30" spans="5:23" s="26" customFormat="1" ht="12.75">
      <c r="E30" s="74"/>
      <c r="F30" s="81"/>
      <c r="V30" s="77"/>
      <c r="W30" s="77"/>
    </row>
    <row r="31" spans="5:23" s="26" customFormat="1" ht="12.75">
      <c r="E31" s="74"/>
      <c r="F31" s="81"/>
      <c r="V31" s="77"/>
      <c r="W31" s="77"/>
    </row>
    <row r="32" spans="5:23" s="26" customFormat="1" ht="12.75">
      <c r="E32" s="74"/>
      <c r="F32" s="81"/>
      <c r="V32" s="77"/>
      <c r="W32" s="77"/>
    </row>
    <row r="33" spans="5:23" s="26" customFormat="1" ht="12.75">
      <c r="E33" s="74"/>
      <c r="F33" s="81"/>
      <c r="V33" s="77"/>
      <c r="W33" s="77"/>
    </row>
    <row r="34" spans="5:23" s="26" customFormat="1" ht="12.75">
      <c r="E34" s="74"/>
      <c r="F34" s="81"/>
      <c r="V34" s="77"/>
      <c r="W34" s="77"/>
    </row>
    <row r="35" spans="5:23" s="26" customFormat="1" ht="12.75">
      <c r="E35" s="74"/>
      <c r="F35" s="81"/>
      <c r="V35" s="77"/>
      <c r="W35" s="77"/>
    </row>
    <row r="36" spans="5:23" s="26" customFormat="1" ht="12.75">
      <c r="E36" s="74"/>
      <c r="F36" s="81"/>
      <c r="V36" s="77"/>
      <c r="W36" s="77"/>
    </row>
    <row r="37" spans="5:23" s="26" customFormat="1" ht="12.75">
      <c r="E37" s="74"/>
      <c r="F37" s="81"/>
      <c r="V37" s="77"/>
      <c r="W37" s="77"/>
    </row>
    <row r="38" spans="5:23" s="26" customFormat="1" ht="12.75">
      <c r="E38" s="74"/>
      <c r="F38" s="81"/>
      <c r="V38" s="77"/>
      <c r="W38" s="77"/>
    </row>
    <row r="39" spans="5:23" s="26" customFormat="1" ht="12.75">
      <c r="E39" s="74"/>
      <c r="F39" s="81"/>
      <c r="V39" s="77"/>
      <c r="W39" s="77"/>
    </row>
    <row r="40" spans="5:23" s="26" customFormat="1" ht="12.75">
      <c r="E40" s="74"/>
      <c r="F40" s="81"/>
      <c r="V40" s="77"/>
      <c r="W40" s="77"/>
    </row>
    <row r="41" spans="5:23" s="26" customFormat="1" ht="12.75">
      <c r="E41" s="74"/>
      <c r="F41" s="81"/>
      <c r="V41" s="77"/>
      <c r="W41" s="77"/>
    </row>
    <row r="42" spans="5:23" s="26" customFormat="1" ht="12.75">
      <c r="E42" s="74"/>
      <c r="F42" s="81"/>
      <c r="V42" s="77"/>
      <c r="W42" s="77"/>
    </row>
    <row r="43" spans="5:23" s="26" customFormat="1" ht="12.75">
      <c r="E43" s="74"/>
      <c r="F43" s="81"/>
      <c r="V43" s="77"/>
      <c r="W43" s="77"/>
    </row>
    <row r="44" spans="5:23" s="26" customFormat="1" ht="12.75">
      <c r="E44" s="74"/>
      <c r="F44" s="81"/>
      <c r="V44" s="77"/>
      <c r="W44" s="77"/>
    </row>
    <row r="45" spans="5:23" s="26" customFormat="1" ht="12.75">
      <c r="E45" s="74"/>
      <c r="F45" s="81"/>
      <c r="V45" s="77"/>
      <c r="W45" s="77"/>
    </row>
    <row r="46" spans="5:23" s="26" customFormat="1" ht="12.75">
      <c r="E46" s="74"/>
      <c r="F46" s="81"/>
      <c r="V46" s="77"/>
      <c r="W46" s="77"/>
    </row>
    <row r="47" spans="5:23" s="26" customFormat="1" ht="12.75">
      <c r="E47" s="74"/>
      <c r="F47" s="81"/>
      <c r="V47" s="77"/>
      <c r="W47" s="77"/>
    </row>
    <row r="48" spans="5:23" s="26" customFormat="1" ht="12.75">
      <c r="E48" s="74"/>
      <c r="F48" s="81"/>
      <c r="V48" s="77"/>
      <c r="W48" s="77"/>
    </row>
    <row r="49" spans="5:23" s="26" customFormat="1" ht="12.75">
      <c r="E49" s="74"/>
      <c r="F49" s="81"/>
      <c r="V49" s="77"/>
      <c r="W49" s="77"/>
    </row>
    <row r="50" spans="5:23" s="26" customFormat="1" ht="12.75">
      <c r="E50" s="74"/>
      <c r="F50" s="81"/>
      <c r="V50" s="77"/>
      <c r="W50" s="77"/>
    </row>
    <row r="51" spans="5:23" s="26" customFormat="1" ht="12.75">
      <c r="E51" s="74"/>
      <c r="F51" s="81"/>
      <c r="V51" s="77"/>
      <c r="W51" s="77"/>
    </row>
    <row r="52" spans="5:23" s="26" customFormat="1" ht="12.75">
      <c r="E52" s="74"/>
      <c r="F52" s="81"/>
      <c r="V52" s="77"/>
      <c r="W52" s="77"/>
    </row>
    <row r="53" spans="5:23" s="26" customFormat="1" ht="12.75">
      <c r="E53" s="74"/>
      <c r="F53" s="81"/>
      <c r="V53" s="77"/>
      <c r="W53" s="77"/>
    </row>
    <row r="54" spans="5:23" s="26" customFormat="1" ht="12.75">
      <c r="E54" s="74"/>
      <c r="F54" s="81"/>
      <c r="V54" s="77"/>
      <c r="W54" s="77"/>
    </row>
    <row r="55" spans="5:23" s="26" customFormat="1" ht="12.75">
      <c r="E55" s="74"/>
      <c r="F55" s="81"/>
      <c r="V55" s="77"/>
      <c r="W55" s="77"/>
    </row>
  </sheetData>
  <sheetProtection/>
  <mergeCells count="27">
    <mergeCell ref="AA8:AE8"/>
    <mergeCell ref="AE9:AE10"/>
    <mergeCell ref="B6:B10"/>
    <mergeCell ref="C6:C10"/>
    <mergeCell ref="F6:F10"/>
    <mergeCell ref="D6:E9"/>
    <mergeCell ref="V7:W9"/>
    <mergeCell ref="AA9:AD9"/>
    <mergeCell ref="X8:X10"/>
    <mergeCell ref="Y8:Y10"/>
    <mergeCell ref="Z8:Z10"/>
    <mergeCell ref="V6:AE6"/>
    <mergeCell ref="X7:AE7"/>
    <mergeCell ref="G6:U6"/>
    <mergeCell ref="G7:N7"/>
    <mergeCell ref="O7:U7"/>
    <mergeCell ref="G8:G10"/>
    <mergeCell ref="H8:H10"/>
    <mergeCell ref="I8:I10"/>
    <mergeCell ref="J8:N8"/>
    <mergeCell ref="U9:U10"/>
    <mergeCell ref="O8:O10"/>
    <mergeCell ref="P8:T8"/>
    <mergeCell ref="J9:M9"/>
    <mergeCell ref="N9:N10"/>
    <mergeCell ref="P9:S9"/>
    <mergeCell ref="T9:T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="80" zoomScaleSheetLayoutView="80" zoomScalePageLayoutView="0" workbookViewId="0" topLeftCell="A1">
      <selection activeCell="AD13" sqref="AD13:AD17"/>
    </sheetView>
  </sheetViews>
  <sheetFormatPr defaultColWidth="9.00390625" defaultRowHeight="12.75"/>
  <cols>
    <col min="2" max="2" width="28.625" style="0" customWidth="1"/>
    <col min="3" max="3" width="16.625" style="0" customWidth="1"/>
    <col min="4" max="4" width="12.125" style="0" customWidth="1"/>
    <col min="5" max="5" width="11.00390625" style="0" customWidth="1"/>
    <col min="6" max="6" width="25.375" style="0" customWidth="1"/>
    <col min="8" max="8" width="6.75390625" style="0" customWidth="1"/>
    <col min="9" max="9" width="6.25390625" style="0" customWidth="1"/>
    <col min="10" max="10" width="7.75390625" style="0" customWidth="1"/>
    <col min="11" max="11" width="8.875" style="0" customWidth="1"/>
    <col min="12" max="12" width="7.25390625" style="0" customWidth="1"/>
    <col min="13" max="13" width="6.75390625" style="0" customWidth="1"/>
    <col min="14" max="14" width="6.25390625" style="0" customWidth="1"/>
    <col min="15" max="15" width="6.625" style="0" customWidth="1"/>
    <col min="19" max="19" width="10.625" style="0" customWidth="1"/>
    <col min="20" max="20" width="8.25390625" style="0" customWidth="1"/>
    <col min="21" max="21" width="8.00390625" style="0" customWidth="1"/>
    <col min="22" max="22" width="8.75390625" style="0" customWidth="1"/>
    <col min="23" max="23" width="7.375" style="0" customWidth="1"/>
    <col min="24" max="24" width="6.375" style="0" customWidth="1"/>
    <col min="25" max="25" width="10.00390625" style="0" customWidth="1"/>
    <col min="30" max="31" width="7.25390625" style="0" customWidth="1"/>
  </cols>
  <sheetData>
    <row r="1" spans="1:33" s="16" customFormat="1" ht="18.75">
      <c r="A1" s="41"/>
      <c r="B1" s="42"/>
      <c r="C1" s="42"/>
      <c r="D1" s="42"/>
      <c r="E1" s="42"/>
      <c r="F1" s="42"/>
      <c r="G1" s="42"/>
      <c r="H1" s="42" t="s">
        <v>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16" customFormat="1" ht="18.75">
      <c r="A2" s="41"/>
      <c r="B2" s="42"/>
      <c r="C2" s="42"/>
      <c r="D2" s="42"/>
      <c r="E2" s="42"/>
      <c r="F2" s="42"/>
      <c r="G2" s="42"/>
      <c r="H2" s="42" t="s">
        <v>4</v>
      </c>
      <c r="I2" s="42" t="s">
        <v>64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16" customFormat="1" ht="18.75">
      <c r="A3" s="43"/>
      <c r="B3" s="42"/>
      <c r="C3" s="42"/>
      <c r="D3" s="42"/>
      <c r="E3" s="42"/>
      <c r="F3" s="42"/>
      <c r="G3" s="42"/>
      <c r="H3" s="42" t="s">
        <v>58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16" customFormat="1" ht="18.75">
      <c r="A4" s="44"/>
      <c r="B4" s="42"/>
      <c r="C4" s="42"/>
      <c r="D4" s="42"/>
      <c r="E4" s="42"/>
      <c r="F4" s="42"/>
      <c r="G4" s="42"/>
      <c r="H4" s="42" t="s">
        <v>79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s="46" customFormat="1" ht="15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45"/>
      <c r="AG5" s="45"/>
    </row>
    <row r="6" spans="1:33" s="46" customFormat="1" ht="26.25" customHeight="1">
      <c r="A6" s="47" t="s">
        <v>42</v>
      </c>
      <c r="B6" s="116" t="s">
        <v>44</v>
      </c>
      <c r="C6" s="139" t="s">
        <v>80</v>
      </c>
      <c r="D6" s="127" t="s">
        <v>28</v>
      </c>
      <c r="E6" s="128"/>
      <c r="F6" s="124" t="s">
        <v>78</v>
      </c>
      <c r="G6" s="116" t="s">
        <v>45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 t="s">
        <v>86</v>
      </c>
      <c r="W6" s="116"/>
      <c r="X6" s="116"/>
      <c r="Y6" s="116"/>
      <c r="Z6" s="116"/>
      <c r="AA6" s="116"/>
      <c r="AB6" s="116"/>
      <c r="AC6" s="116"/>
      <c r="AD6" s="116"/>
      <c r="AE6" s="116"/>
      <c r="AF6" s="45"/>
      <c r="AG6" s="45"/>
    </row>
    <row r="7" spans="1:33" s="46" customFormat="1" ht="15.75" customHeight="1">
      <c r="A7" s="47" t="s">
        <v>43</v>
      </c>
      <c r="B7" s="116"/>
      <c r="C7" s="140"/>
      <c r="D7" s="129"/>
      <c r="E7" s="130"/>
      <c r="F7" s="125"/>
      <c r="G7" s="116" t="s">
        <v>30</v>
      </c>
      <c r="H7" s="116"/>
      <c r="I7" s="116"/>
      <c r="J7" s="116"/>
      <c r="K7" s="116"/>
      <c r="L7" s="116"/>
      <c r="M7" s="116"/>
      <c r="N7" s="116"/>
      <c r="O7" s="116" t="s">
        <v>67</v>
      </c>
      <c r="P7" s="116"/>
      <c r="Q7" s="116"/>
      <c r="R7" s="116"/>
      <c r="S7" s="116"/>
      <c r="T7" s="116"/>
      <c r="U7" s="116"/>
      <c r="V7" s="133" t="s">
        <v>31</v>
      </c>
      <c r="W7" s="134"/>
      <c r="X7" s="116" t="s">
        <v>46</v>
      </c>
      <c r="Y7" s="116"/>
      <c r="Z7" s="116"/>
      <c r="AA7" s="116"/>
      <c r="AB7" s="116"/>
      <c r="AC7" s="116"/>
      <c r="AD7" s="116"/>
      <c r="AE7" s="116"/>
      <c r="AF7" s="45"/>
      <c r="AG7" s="45"/>
    </row>
    <row r="8" spans="1:33" s="46" customFormat="1" ht="15.75" customHeight="1">
      <c r="A8" s="23"/>
      <c r="B8" s="116"/>
      <c r="C8" s="141"/>
      <c r="D8" s="129"/>
      <c r="E8" s="130"/>
      <c r="F8" s="125"/>
      <c r="G8" s="114" t="s">
        <v>11</v>
      </c>
      <c r="H8" s="114" t="s">
        <v>47</v>
      </c>
      <c r="I8" s="114" t="s">
        <v>29</v>
      </c>
      <c r="J8" s="115" t="s">
        <v>17</v>
      </c>
      <c r="K8" s="115"/>
      <c r="L8" s="115"/>
      <c r="M8" s="115"/>
      <c r="N8" s="115"/>
      <c r="O8" s="114" t="s">
        <v>11</v>
      </c>
      <c r="P8" s="115" t="s">
        <v>2</v>
      </c>
      <c r="Q8" s="115"/>
      <c r="R8" s="115"/>
      <c r="S8" s="115"/>
      <c r="T8" s="115"/>
      <c r="U8" s="49"/>
      <c r="V8" s="135"/>
      <c r="W8" s="136"/>
      <c r="X8" s="114" t="s">
        <v>11</v>
      </c>
      <c r="Y8" s="114" t="s">
        <v>47</v>
      </c>
      <c r="Z8" s="116" t="s">
        <v>48</v>
      </c>
      <c r="AA8" s="115" t="s">
        <v>2</v>
      </c>
      <c r="AB8" s="115"/>
      <c r="AC8" s="115"/>
      <c r="AD8" s="115"/>
      <c r="AE8" s="115"/>
      <c r="AF8" s="45"/>
      <c r="AG8" s="45"/>
    </row>
    <row r="9" spans="1:33" s="46" customFormat="1" ht="70.5" customHeight="1">
      <c r="A9" s="23"/>
      <c r="B9" s="116"/>
      <c r="C9" s="141"/>
      <c r="D9" s="131"/>
      <c r="E9" s="132"/>
      <c r="F9" s="125"/>
      <c r="G9" s="114"/>
      <c r="H9" s="114"/>
      <c r="I9" s="114"/>
      <c r="J9" s="116" t="s">
        <v>49</v>
      </c>
      <c r="K9" s="116"/>
      <c r="L9" s="116"/>
      <c r="M9" s="116"/>
      <c r="N9" s="114" t="s">
        <v>50</v>
      </c>
      <c r="O9" s="114"/>
      <c r="P9" s="116" t="s">
        <v>49</v>
      </c>
      <c r="Q9" s="116"/>
      <c r="R9" s="116"/>
      <c r="S9" s="116"/>
      <c r="T9" s="114" t="s">
        <v>50</v>
      </c>
      <c r="U9" s="114" t="s">
        <v>51</v>
      </c>
      <c r="V9" s="137"/>
      <c r="W9" s="138"/>
      <c r="X9" s="114"/>
      <c r="Y9" s="114"/>
      <c r="Z9" s="116"/>
      <c r="AA9" s="116" t="s">
        <v>49</v>
      </c>
      <c r="AB9" s="116"/>
      <c r="AC9" s="116"/>
      <c r="AD9" s="116"/>
      <c r="AE9" s="114" t="s">
        <v>50</v>
      </c>
      <c r="AF9" s="45"/>
      <c r="AG9" s="45"/>
    </row>
    <row r="10" spans="1:33" s="46" customFormat="1" ht="138.75" customHeight="1">
      <c r="A10" s="23"/>
      <c r="B10" s="116"/>
      <c r="C10" s="142"/>
      <c r="D10" s="108" t="s">
        <v>70</v>
      </c>
      <c r="E10" s="108" t="s">
        <v>81</v>
      </c>
      <c r="F10" s="126"/>
      <c r="G10" s="114"/>
      <c r="H10" s="114"/>
      <c r="I10" s="114"/>
      <c r="J10" s="48" t="s">
        <v>52</v>
      </c>
      <c r="K10" s="48" t="s">
        <v>53</v>
      </c>
      <c r="L10" s="48" t="s">
        <v>54</v>
      </c>
      <c r="M10" s="48" t="s">
        <v>55</v>
      </c>
      <c r="N10" s="114"/>
      <c r="O10" s="114"/>
      <c r="P10" s="48" t="s">
        <v>52</v>
      </c>
      <c r="Q10" s="48" t="s">
        <v>53</v>
      </c>
      <c r="R10" s="48" t="s">
        <v>54</v>
      </c>
      <c r="S10" s="48" t="s">
        <v>55</v>
      </c>
      <c r="T10" s="114"/>
      <c r="U10" s="114"/>
      <c r="V10" s="48" t="s">
        <v>11</v>
      </c>
      <c r="W10" s="48" t="s">
        <v>56</v>
      </c>
      <c r="X10" s="114"/>
      <c r="Y10" s="114"/>
      <c r="Z10" s="116"/>
      <c r="AA10" s="48" t="s">
        <v>52</v>
      </c>
      <c r="AB10" s="48" t="s">
        <v>53</v>
      </c>
      <c r="AC10" s="48" t="s">
        <v>54</v>
      </c>
      <c r="AD10" s="48" t="s">
        <v>55</v>
      </c>
      <c r="AE10" s="114"/>
      <c r="AF10" s="45"/>
      <c r="AG10" s="45"/>
    </row>
    <row r="11" spans="1:33" s="46" customFormat="1" ht="15.7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>
        <v>22</v>
      </c>
      <c r="W11" s="47">
        <v>23</v>
      </c>
      <c r="X11" s="47">
        <v>24</v>
      </c>
      <c r="Y11" s="47">
        <v>25</v>
      </c>
      <c r="Z11" s="47">
        <v>26</v>
      </c>
      <c r="AA11" s="47">
        <v>27</v>
      </c>
      <c r="AB11" s="47">
        <v>28</v>
      </c>
      <c r="AC11" s="47">
        <v>29</v>
      </c>
      <c r="AD11" s="47">
        <v>30</v>
      </c>
      <c r="AE11" s="47">
        <v>31</v>
      </c>
      <c r="AF11" s="45"/>
      <c r="AG11" s="45"/>
    </row>
    <row r="12" spans="1:33" s="51" customFormat="1" ht="15.75">
      <c r="A12" s="47"/>
      <c r="B12" s="47"/>
      <c r="C12" s="47">
        <v>2023</v>
      </c>
      <c r="D12" s="47">
        <v>2023</v>
      </c>
      <c r="E12" s="47">
        <v>2024</v>
      </c>
      <c r="F12" s="47">
        <v>2024</v>
      </c>
      <c r="G12" s="113">
        <v>2023</v>
      </c>
      <c r="H12" s="113">
        <v>2023</v>
      </c>
      <c r="I12" s="113">
        <v>2023</v>
      </c>
      <c r="J12" s="113">
        <v>2023</v>
      </c>
      <c r="K12" s="113">
        <v>2023</v>
      </c>
      <c r="L12" s="113">
        <v>2023</v>
      </c>
      <c r="M12" s="113">
        <v>2023</v>
      </c>
      <c r="N12" s="113">
        <v>2023</v>
      </c>
      <c r="O12" s="113">
        <v>2023</v>
      </c>
      <c r="P12" s="113">
        <v>2023</v>
      </c>
      <c r="Q12" s="113">
        <v>2023</v>
      </c>
      <c r="R12" s="113">
        <v>2023</v>
      </c>
      <c r="S12" s="113">
        <v>2023</v>
      </c>
      <c r="T12" s="113">
        <v>2023</v>
      </c>
      <c r="U12" s="113">
        <v>2023</v>
      </c>
      <c r="V12" s="47">
        <v>2024</v>
      </c>
      <c r="W12" s="47">
        <v>2024</v>
      </c>
      <c r="X12" s="47">
        <v>2024</v>
      </c>
      <c r="Y12" s="47">
        <v>2024</v>
      </c>
      <c r="Z12" s="47">
        <v>2024</v>
      </c>
      <c r="AA12" s="47">
        <v>2024</v>
      </c>
      <c r="AB12" s="47">
        <v>2024</v>
      </c>
      <c r="AC12" s="47">
        <v>2024</v>
      </c>
      <c r="AD12" s="47">
        <v>2024</v>
      </c>
      <c r="AE12" s="47">
        <v>2024</v>
      </c>
      <c r="AF12" s="50"/>
      <c r="AG12" s="50"/>
    </row>
    <row r="13" spans="1:33" s="26" customFormat="1" ht="39" customHeight="1">
      <c r="A13" s="59" t="s">
        <v>9</v>
      </c>
      <c r="B13" s="29" t="s">
        <v>38</v>
      </c>
      <c r="C13" s="37">
        <v>75.8</v>
      </c>
      <c r="D13" s="37">
        <v>59</v>
      </c>
      <c r="E13" s="108">
        <v>54</v>
      </c>
      <c r="F13" s="24">
        <f>E13/C13</f>
        <v>0.712401055408971</v>
      </c>
      <c r="G13" s="38">
        <v>2</v>
      </c>
      <c r="H13" s="38">
        <v>5</v>
      </c>
      <c r="I13" s="38">
        <v>0</v>
      </c>
      <c r="J13" s="38">
        <v>0</v>
      </c>
      <c r="K13" s="38">
        <v>0</v>
      </c>
      <c r="L13" s="38">
        <v>0</v>
      </c>
      <c r="M13" s="38">
        <v>2</v>
      </c>
      <c r="N13" s="38">
        <v>0</v>
      </c>
      <c r="O13" s="108">
        <v>5</v>
      </c>
      <c r="P13" s="38">
        <v>0</v>
      </c>
      <c r="Q13" s="38">
        <v>0</v>
      </c>
      <c r="R13" s="38">
        <v>0</v>
      </c>
      <c r="S13" s="38">
        <v>1</v>
      </c>
      <c r="T13" s="38">
        <v>0</v>
      </c>
      <c r="U13" s="64">
        <f>S13/M13*100</f>
        <v>50</v>
      </c>
      <c r="V13" s="24">
        <f>E13*W13/100</f>
        <v>2.7</v>
      </c>
      <c r="W13" s="5">
        <v>5</v>
      </c>
      <c r="X13" s="96">
        <v>2</v>
      </c>
      <c r="Y13" s="24">
        <f>X13/E13*100</f>
        <v>3.7037037037037033</v>
      </c>
      <c r="Z13" s="5">
        <v>0</v>
      </c>
      <c r="AA13" s="5">
        <v>0</v>
      </c>
      <c r="AB13" s="5">
        <v>0</v>
      </c>
      <c r="AC13" s="5">
        <v>0</v>
      </c>
      <c r="AD13" s="96">
        <v>2</v>
      </c>
      <c r="AE13" s="5">
        <v>0</v>
      </c>
      <c r="AF13" s="25"/>
      <c r="AG13" s="25"/>
    </row>
    <row r="14" spans="1:33" s="28" customFormat="1" ht="34.5" customHeight="1">
      <c r="A14" s="59" t="s">
        <v>5</v>
      </c>
      <c r="B14" s="57" t="s">
        <v>39</v>
      </c>
      <c r="C14" s="18">
        <v>43.7</v>
      </c>
      <c r="D14" s="5">
        <v>432</v>
      </c>
      <c r="E14" s="96">
        <v>425</v>
      </c>
      <c r="F14" s="24">
        <f>E14/C14</f>
        <v>9.725400457665904</v>
      </c>
      <c r="G14" s="39">
        <v>21</v>
      </c>
      <c r="H14" s="39">
        <v>5</v>
      </c>
      <c r="I14" s="39">
        <v>0</v>
      </c>
      <c r="J14" s="39">
        <v>0</v>
      </c>
      <c r="K14" s="39">
        <v>0</v>
      </c>
      <c r="L14" s="39">
        <v>0</v>
      </c>
      <c r="M14" s="39">
        <v>21</v>
      </c>
      <c r="N14" s="39">
        <v>0</v>
      </c>
      <c r="O14" s="162">
        <v>7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64">
        <f>S14/M14*100</f>
        <v>9.523809523809524</v>
      </c>
      <c r="V14" s="5">
        <f>E14*W14/100</f>
        <v>21.25</v>
      </c>
      <c r="W14" s="5">
        <v>5</v>
      </c>
      <c r="X14" s="96">
        <v>21</v>
      </c>
      <c r="Y14" s="24">
        <f>X14/E14*100</f>
        <v>4.941176470588235</v>
      </c>
      <c r="Z14" s="5">
        <v>0</v>
      </c>
      <c r="AA14" s="5">
        <v>0</v>
      </c>
      <c r="AB14" s="5">
        <v>0</v>
      </c>
      <c r="AC14" s="5">
        <v>0</v>
      </c>
      <c r="AD14" s="96">
        <v>21</v>
      </c>
      <c r="AE14" s="5">
        <v>0</v>
      </c>
      <c r="AF14" s="27"/>
      <c r="AG14" s="27"/>
    </row>
    <row r="15" spans="1:33" s="28" customFormat="1" ht="34.5" customHeight="1">
      <c r="A15" s="61" t="s">
        <v>6</v>
      </c>
      <c r="B15" s="29" t="s">
        <v>75</v>
      </c>
      <c r="C15" s="95">
        <v>39.96</v>
      </c>
      <c r="D15" s="96">
        <v>420</v>
      </c>
      <c r="E15" s="96">
        <v>416</v>
      </c>
      <c r="F15" s="97">
        <f>E15/C15</f>
        <v>10.41041041041041</v>
      </c>
      <c r="G15" s="39">
        <v>21</v>
      </c>
      <c r="H15" s="39">
        <v>5</v>
      </c>
      <c r="I15" s="39">
        <v>0</v>
      </c>
      <c r="J15" s="39">
        <v>0</v>
      </c>
      <c r="K15" s="39">
        <v>0</v>
      </c>
      <c r="L15" s="39">
        <v>0</v>
      </c>
      <c r="M15" s="39">
        <v>21</v>
      </c>
      <c r="N15" s="39">
        <v>0</v>
      </c>
      <c r="O15" s="162">
        <v>4</v>
      </c>
      <c r="P15" s="39">
        <v>0</v>
      </c>
      <c r="Q15" s="39">
        <v>0</v>
      </c>
      <c r="R15" s="39">
        <v>0</v>
      </c>
      <c r="S15" s="39">
        <v>3</v>
      </c>
      <c r="T15" s="39">
        <v>0</v>
      </c>
      <c r="U15" s="64">
        <f>S15/M15*100</f>
        <v>14.285714285714285</v>
      </c>
      <c r="V15" s="64">
        <f>E15*W15/100</f>
        <v>20.8</v>
      </c>
      <c r="W15" s="5">
        <v>5</v>
      </c>
      <c r="X15" s="96">
        <v>20</v>
      </c>
      <c r="Y15" s="24">
        <f>X15/E15*100</f>
        <v>4.807692307692308</v>
      </c>
      <c r="Z15" s="5">
        <v>0</v>
      </c>
      <c r="AA15" s="5">
        <v>0</v>
      </c>
      <c r="AB15" s="5">
        <v>0</v>
      </c>
      <c r="AC15" s="5">
        <v>0</v>
      </c>
      <c r="AD15" s="96">
        <v>20</v>
      </c>
      <c r="AE15" s="5">
        <v>0</v>
      </c>
      <c r="AF15" s="27"/>
      <c r="AG15" s="27"/>
    </row>
    <row r="16" spans="1:33" s="28" customFormat="1" ht="34.5" customHeight="1">
      <c r="A16" s="61" t="s">
        <v>69</v>
      </c>
      <c r="B16" s="62" t="s">
        <v>76</v>
      </c>
      <c r="C16" s="63">
        <v>10</v>
      </c>
      <c r="D16" s="5">
        <v>430</v>
      </c>
      <c r="E16" s="96">
        <v>428</v>
      </c>
      <c r="F16" s="24">
        <f>E16/C16</f>
        <v>42.8</v>
      </c>
      <c r="G16" s="39">
        <v>21</v>
      </c>
      <c r="H16" s="39">
        <v>5</v>
      </c>
      <c r="I16" s="39">
        <v>0</v>
      </c>
      <c r="J16" s="39">
        <v>0</v>
      </c>
      <c r="K16" s="39">
        <v>0</v>
      </c>
      <c r="L16" s="39">
        <v>0</v>
      </c>
      <c r="M16" s="39">
        <v>21</v>
      </c>
      <c r="N16" s="39">
        <v>0</v>
      </c>
      <c r="O16" s="162">
        <v>2</v>
      </c>
      <c r="P16" s="39">
        <v>0</v>
      </c>
      <c r="Q16" s="39">
        <v>0</v>
      </c>
      <c r="R16" s="39">
        <v>0</v>
      </c>
      <c r="S16" s="39">
        <v>4</v>
      </c>
      <c r="T16" s="39">
        <v>0</v>
      </c>
      <c r="U16" s="64">
        <f>S16/M16*100</f>
        <v>19.047619047619047</v>
      </c>
      <c r="V16" s="5">
        <f>E16*W16/100</f>
        <v>21.4</v>
      </c>
      <c r="W16" s="5">
        <v>5</v>
      </c>
      <c r="X16" s="96">
        <v>21</v>
      </c>
      <c r="Y16" s="24">
        <f>X16/E16*100</f>
        <v>4.906542056074766</v>
      </c>
      <c r="Z16" s="5">
        <v>0</v>
      </c>
      <c r="AA16" s="5">
        <v>0</v>
      </c>
      <c r="AB16" s="5">
        <v>0</v>
      </c>
      <c r="AC16" s="5">
        <v>0</v>
      </c>
      <c r="AD16" s="96">
        <v>21</v>
      </c>
      <c r="AE16" s="5">
        <v>0</v>
      </c>
      <c r="AF16" s="27"/>
      <c r="AG16" s="27"/>
    </row>
    <row r="17" spans="1:33" s="26" customFormat="1" ht="30.75" customHeight="1">
      <c r="A17" s="17"/>
      <c r="B17" s="58" t="s">
        <v>8</v>
      </c>
      <c r="C17" s="65">
        <f>SUM(C13:C16)</f>
        <v>169.46</v>
      </c>
      <c r="D17" s="65">
        <f>SUM(D13:D16)</f>
        <v>1341</v>
      </c>
      <c r="E17" s="65">
        <f>SUM(E13:E16)</f>
        <v>1323</v>
      </c>
      <c r="F17" s="70">
        <f>SUM(F13:F16)</f>
        <v>63.648211923485285</v>
      </c>
      <c r="G17" s="65">
        <f>SUM(G13:G16)</f>
        <v>65</v>
      </c>
      <c r="H17" s="65"/>
      <c r="I17" s="65">
        <v>0</v>
      </c>
      <c r="J17" s="65">
        <v>0</v>
      </c>
      <c r="K17" s="65">
        <v>0</v>
      </c>
      <c r="L17" s="65">
        <v>0</v>
      </c>
      <c r="M17" s="65">
        <f>SUM(M13:M16)</f>
        <v>65</v>
      </c>
      <c r="N17" s="65">
        <v>0</v>
      </c>
      <c r="O17" s="93">
        <f>SUM(O13:O16)</f>
        <v>18</v>
      </c>
      <c r="P17" s="65">
        <v>0</v>
      </c>
      <c r="Q17" s="65">
        <v>0</v>
      </c>
      <c r="R17" s="65">
        <v>0</v>
      </c>
      <c r="S17" s="65">
        <f>SUM(S13:S16)</f>
        <v>10</v>
      </c>
      <c r="T17" s="65">
        <v>0</v>
      </c>
      <c r="U17" s="98">
        <f>S17/M17*100</f>
        <v>15.384615384615385</v>
      </c>
      <c r="V17" s="65">
        <f>E17*W17/100</f>
        <v>66.15</v>
      </c>
      <c r="W17" s="65">
        <v>5</v>
      </c>
      <c r="X17" s="99">
        <f>SUM(X13:X16)</f>
        <v>64</v>
      </c>
      <c r="Y17" s="70">
        <f>X17/E17*100</f>
        <v>4.837490551776266</v>
      </c>
      <c r="Z17" s="65">
        <v>0</v>
      </c>
      <c r="AA17" s="65">
        <v>0</v>
      </c>
      <c r="AB17" s="65">
        <v>0</v>
      </c>
      <c r="AC17" s="65">
        <v>0</v>
      </c>
      <c r="AD17" s="99">
        <f>SUM(AD13:AD16)</f>
        <v>64</v>
      </c>
      <c r="AE17" s="65">
        <v>0</v>
      </c>
      <c r="AF17" s="25"/>
      <c r="AG17" s="5"/>
    </row>
    <row r="18" spans="1:33" ht="15.75">
      <c r="A18" s="20"/>
      <c r="B18" s="20"/>
      <c r="C18" s="9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0"/>
      <c r="AF18" s="20"/>
      <c r="AG18" s="20"/>
    </row>
    <row r="19" spans="1:33" ht="15.75">
      <c r="A19" s="20"/>
      <c r="B19" s="20"/>
      <c r="C19" s="11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2"/>
      <c r="Y19" s="22"/>
      <c r="Z19" s="22"/>
      <c r="AA19" s="22"/>
      <c r="AB19" s="22"/>
      <c r="AC19" s="22"/>
      <c r="AD19" s="22"/>
      <c r="AE19" s="22"/>
      <c r="AF19" s="20"/>
      <c r="AG19" s="20"/>
    </row>
  </sheetData>
  <sheetProtection/>
  <mergeCells count="27">
    <mergeCell ref="H8:H10"/>
    <mergeCell ref="I8:I10"/>
    <mergeCell ref="J8:N8"/>
    <mergeCell ref="B6:B10"/>
    <mergeCell ref="C6:C10"/>
    <mergeCell ref="D6:E9"/>
    <mergeCell ref="F6:F10"/>
    <mergeCell ref="P8:T8"/>
    <mergeCell ref="X8:X10"/>
    <mergeCell ref="Y8:Y10"/>
    <mergeCell ref="G6:U6"/>
    <mergeCell ref="V6:AE6"/>
    <mergeCell ref="G7:N7"/>
    <mergeCell ref="O7:U7"/>
    <mergeCell ref="V7:W9"/>
    <mergeCell ref="X7:AE7"/>
    <mergeCell ref="G8:G10"/>
    <mergeCell ref="Z8:Z10"/>
    <mergeCell ref="AA8:AE8"/>
    <mergeCell ref="J9:M9"/>
    <mergeCell ref="N9:N10"/>
    <mergeCell ref="P9:S9"/>
    <mergeCell ref="T9:T10"/>
    <mergeCell ref="U9:U10"/>
    <mergeCell ref="AA9:AD9"/>
    <mergeCell ref="AE9:AE10"/>
    <mergeCell ref="O8:O10"/>
  </mergeCells>
  <printOptions horizontalCentered="1"/>
  <pageMargins left="0.25" right="0.25" top="0.75" bottom="0.75" header="0.3" footer="0.3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28"/>
  <sheetViews>
    <sheetView zoomScalePageLayoutView="0" workbookViewId="0" topLeftCell="A1">
      <selection activeCell="L26" sqref="L26"/>
    </sheetView>
  </sheetViews>
  <sheetFormatPr defaultColWidth="9.00390625" defaultRowHeight="12.75"/>
  <cols>
    <col min="3" max="3" width="14.00390625" style="0" customWidth="1"/>
    <col min="4" max="4" width="11.625" style="0" customWidth="1"/>
    <col min="9" max="9" width="10.00390625" style="0" bestFit="1" customWidth="1"/>
    <col min="10" max="10" width="11.00390625" style="0" customWidth="1"/>
    <col min="12" max="12" width="11.25390625" style="0" customWidth="1"/>
    <col min="14" max="14" width="12.625" style="0" customWidth="1"/>
  </cols>
  <sheetData>
    <row r="4" spans="2:15" ht="18.75">
      <c r="B4" s="31" t="s">
        <v>59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21" ht="18.75">
      <c r="B5" s="14"/>
      <c r="C5" s="14"/>
      <c r="D5" s="14"/>
      <c r="E5" s="30" t="s">
        <v>82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15" ht="15.75">
      <c r="B7" s="143" t="s">
        <v>66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pans="2:15" ht="12.75">
      <c r="B9" s="145" t="s">
        <v>1</v>
      </c>
      <c r="C9" s="145" t="s">
        <v>3</v>
      </c>
      <c r="D9" s="153" t="s">
        <v>83</v>
      </c>
      <c r="E9" s="156"/>
      <c r="F9" s="156"/>
      <c r="G9" s="156"/>
      <c r="H9" s="156"/>
      <c r="I9" s="154"/>
      <c r="J9" s="148" t="s">
        <v>84</v>
      </c>
      <c r="K9" s="148"/>
      <c r="L9" s="148"/>
      <c r="M9" s="148"/>
      <c r="N9" s="148"/>
      <c r="O9" s="148"/>
    </row>
    <row r="10" spans="2:15" ht="33.75" customHeight="1">
      <c r="B10" s="146"/>
      <c r="C10" s="146"/>
      <c r="D10" s="145" t="s">
        <v>61</v>
      </c>
      <c r="E10" s="150" t="s">
        <v>10</v>
      </c>
      <c r="F10" s="151"/>
      <c r="G10" s="157" t="s">
        <v>13</v>
      </c>
      <c r="H10" s="158"/>
      <c r="I10" s="145" t="s">
        <v>14</v>
      </c>
      <c r="J10" s="145" t="s">
        <v>61</v>
      </c>
      <c r="K10" s="11"/>
      <c r="L10" s="144" t="s">
        <v>15</v>
      </c>
      <c r="M10" s="144"/>
      <c r="N10" s="144"/>
      <c r="O10" s="144"/>
    </row>
    <row r="11" spans="2:15" ht="12.75" customHeight="1">
      <c r="B11" s="146"/>
      <c r="C11" s="146"/>
      <c r="D11" s="146"/>
      <c r="E11" s="145" t="s">
        <v>11</v>
      </c>
      <c r="F11" s="145" t="s">
        <v>12</v>
      </c>
      <c r="G11" s="145" t="s">
        <v>11</v>
      </c>
      <c r="H11" s="145" t="s">
        <v>12</v>
      </c>
      <c r="I11" s="146"/>
      <c r="J11" s="146"/>
      <c r="K11" s="145" t="s">
        <v>11</v>
      </c>
      <c r="L11" s="149" t="s">
        <v>16</v>
      </c>
      <c r="M11" s="145" t="s">
        <v>12</v>
      </c>
      <c r="N11" s="153" t="s">
        <v>2</v>
      </c>
      <c r="O11" s="154"/>
    </row>
    <row r="12" spans="2:15" ht="12.75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9"/>
      <c r="M12" s="146"/>
      <c r="N12" s="145" t="s">
        <v>18</v>
      </c>
      <c r="O12" s="145" t="s">
        <v>19</v>
      </c>
    </row>
    <row r="13" spans="2:15" ht="26.25" customHeight="1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9"/>
      <c r="M13" s="146"/>
      <c r="N13" s="146"/>
      <c r="O13" s="146"/>
    </row>
    <row r="14" spans="2:15" ht="12.7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9"/>
      <c r="M14" s="147"/>
      <c r="N14" s="147"/>
      <c r="O14" s="147"/>
    </row>
    <row r="15" spans="2:15" ht="12.75">
      <c r="B15" s="6">
        <v>1</v>
      </c>
      <c r="C15" s="7">
        <v>2</v>
      </c>
      <c r="D15" s="6">
        <v>3</v>
      </c>
      <c r="E15" s="7">
        <v>4</v>
      </c>
      <c r="F15" s="6">
        <v>5</v>
      </c>
      <c r="G15" s="7">
        <v>6</v>
      </c>
      <c r="H15" s="6">
        <v>7</v>
      </c>
      <c r="I15" s="7">
        <v>8</v>
      </c>
      <c r="J15" s="7">
        <v>9</v>
      </c>
      <c r="K15" s="6">
        <v>10</v>
      </c>
      <c r="L15" s="7">
        <v>11</v>
      </c>
      <c r="M15" s="6">
        <v>12</v>
      </c>
      <c r="N15" s="7">
        <v>13</v>
      </c>
      <c r="O15" s="6">
        <v>14</v>
      </c>
    </row>
    <row r="16" spans="2:15" ht="22.5" customHeight="1">
      <c r="B16" s="2">
        <v>1</v>
      </c>
      <c r="C16" s="34" t="s">
        <v>65</v>
      </c>
      <c r="D16" s="4">
        <v>1341</v>
      </c>
      <c r="E16" s="36">
        <v>65</v>
      </c>
      <c r="F16" s="10">
        <v>0</v>
      </c>
      <c r="G16" s="161">
        <v>10</v>
      </c>
      <c r="H16" s="10">
        <v>0</v>
      </c>
      <c r="I16" s="9">
        <f>G16/E16*100</f>
        <v>15.384615384615385</v>
      </c>
      <c r="J16" s="86">
        <v>1325</v>
      </c>
      <c r="K16" s="86">
        <v>64</v>
      </c>
      <c r="L16" s="87">
        <v>4.9</v>
      </c>
      <c r="M16" s="88">
        <v>0</v>
      </c>
      <c r="N16" s="86">
        <v>64</v>
      </c>
      <c r="O16" s="86">
        <v>0</v>
      </c>
    </row>
    <row r="17" spans="2:20" ht="25.5">
      <c r="B17" s="2">
        <v>2</v>
      </c>
      <c r="C17" s="3" t="s">
        <v>57</v>
      </c>
      <c r="D17" s="4">
        <v>1727</v>
      </c>
      <c r="E17" s="36">
        <v>90</v>
      </c>
      <c r="F17" s="10">
        <v>0</v>
      </c>
      <c r="G17" s="161">
        <v>8</v>
      </c>
      <c r="H17" s="10">
        <v>0</v>
      </c>
      <c r="I17" s="9">
        <f>G17/E17*100</f>
        <v>8.88888888888889</v>
      </c>
      <c r="J17" s="35">
        <v>1965</v>
      </c>
      <c r="K17" s="86">
        <v>106</v>
      </c>
      <c r="L17" s="87">
        <v>5.4</v>
      </c>
      <c r="M17" s="86">
        <v>0</v>
      </c>
      <c r="N17" s="88">
        <v>53</v>
      </c>
      <c r="O17" s="86">
        <v>53</v>
      </c>
      <c r="P17" s="89"/>
      <c r="Q17" s="89"/>
      <c r="R17" s="89"/>
      <c r="S17" s="89"/>
      <c r="T17" s="89"/>
    </row>
    <row r="18" spans="14:20" ht="12.75">
      <c r="N18" s="13"/>
      <c r="O18" s="13"/>
      <c r="P18" s="89"/>
      <c r="Q18" s="89"/>
      <c r="R18" s="89"/>
      <c r="S18" s="89"/>
      <c r="T18" s="89"/>
    </row>
    <row r="19" spans="2:20" ht="15.75">
      <c r="B19" s="90" t="s">
        <v>85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1"/>
      <c r="O19" s="91"/>
      <c r="P19" s="89"/>
      <c r="Q19" s="89"/>
      <c r="R19" s="89"/>
      <c r="S19" s="89"/>
      <c r="T19" s="89"/>
    </row>
    <row r="20" spans="2:14" ht="18.75">
      <c r="B20" s="16" t="s">
        <v>24</v>
      </c>
      <c r="J20" t="s">
        <v>20</v>
      </c>
      <c r="N20" t="s">
        <v>25</v>
      </c>
    </row>
    <row r="21" spans="4:15" ht="15.75">
      <c r="D21" s="15" t="s">
        <v>22</v>
      </c>
      <c r="E21" s="15"/>
      <c r="F21" s="15"/>
      <c r="G21" s="15"/>
      <c r="H21" s="15"/>
      <c r="J21" s="155" t="s">
        <v>21</v>
      </c>
      <c r="K21" s="155"/>
      <c r="L21" s="155"/>
      <c r="N21" s="8" t="s">
        <v>26</v>
      </c>
      <c r="O21" s="12"/>
    </row>
    <row r="22" spans="4:15" ht="15.75">
      <c r="D22" s="15" t="s">
        <v>23</v>
      </c>
      <c r="E22" s="15"/>
      <c r="F22" s="15"/>
      <c r="G22" s="15"/>
      <c r="H22" s="15"/>
      <c r="N22" s="8" t="s">
        <v>27</v>
      </c>
      <c r="O22" s="12"/>
    </row>
    <row r="23" ht="12.75">
      <c r="L23" s="72"/>
    </row>
    <row r="24" spans="2:3" ht="15.75">
      <c r="B24" s="15" t="s">
        <v>68</v>
      </c>
      <c r="C24" s="15"/>
    </row>
    <row r="28" spans="5:18" ht="18.75"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</sheetData>
  <sheetProtection/>
  <mergeCells count="23">
    <mergeCell ref="D9:I9"/>
    <mergeCell ref="D10:D14"/>
    <mergeCell ref="O12:O14"/>
    <mergeCell ref="E11:E14"/>
    <mergeCell ref="F11:F14"/>
    <mergeCell ref="G10:H10"/>
    <mergeCell ref="G11:G14"/>
    <mergeCell ref="E28:R28"/>
    <mergeCell ref="M11:M14"/>
    <mergeCell ref="N11:O11"/>
    <mergeCell ref="N12:N14"/>
    <mergeCell ref="H11:H14"/>
    <mergeCell ref="J21:L21"/>
    <mergeCell ref="B7:O7"/>
    <mergeCell ref="L10:O10"/>
    <mergeCell ref="I10:I14"/>
    <mergeCell ref="J9:O9"/>
    <mergeCell ref="J10:J14"/>
    <mergeCell ref="K11:K14"/>
    <mergeCell ref="L11:L14"/>
    <mergeCell ref="E10:F10"/>
    <mergeCell ref="B9:B14"/>
    <mergeCell ref="C9:C1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W-10</cp:lastModifiedBy>
  <cp:lastPrinted>2023-04-25T09:34:06Z</cp:lastPrinted>
  <dcterms:created xsi:type="dcterms:W3CDTF">2011-04-02T15:02:14Z</dcterms:created>
  <dcterms:modified xsi:type="dcterms:W3CDTF">2024-03-14T11:28:00Z</dcterms:modified>
  <cp:category/>
  <cp:version/>
  <cp:contentType/>
  <cp:contentStatus/>
</cp:coreProperties>
</file>